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6600" yWindow="5760" windowWidth="9210" windowHeight="6555" activeTab="1"/>
  </bookViews>
  <sheets>
    <sheet name="一般公共-报人大 " sheetId="13" r:id="rId1"/>
    <sheet name="政府性基金-报人大" sheetId="6" r:id="rId2"/>
    <sheet name="财政专户-报人大" sheetId="9" r:id="rId3"/>
  </sheets>
  <definedNames>
    <definedName name="_xlnm._FilterDatabase" localSheetId="0" hidden="1">'一般公共-报人大 '!$B$6:$L$395</definedName>
    <definedName name="_xlnm._FilterDatabase" localSheetId="1" hidden="1">'政府性基金-报人大'!$B$5:$L$46</definedName>
    <definedName name="_xlnm._FilterDatabase" localSheetId="2" hidden="1">'财政专户-报人大'!$B$6:$M$27</definedName>
    <definedName name="_xlnm.Print_Area">#N/A</definedName>
  </definedNames>
  <calcPr calcId="144525"/>
</workbook>
</file>

<file path=xl/sharedStrings.xml><?xml version="1.0" encoding="utf-8"?>
<sst xmlns="http://schemas.openxmlformats.org/spreadsheetml/2006/main" count="956" uniqueCount="413">
  <si>
    <t>2022年第一次预算支出调整表（一般公共）</t>
  </si>
  <si>
    <t>单位：万元</t>
  </si>
  <si>
    <t>支出功能分类名称</t>
  </si>
  <si>
    <t>2022年第一次调整预算合计</t>
  </si>
  <si>
    <t>2022年第一次预算调整计划</t>
  </si>
  <si>
    <t>类</t>
  </si>
  <si>
    <t>款</t>
  </si>
  <si>
    <t>项</t>
  </si>
  <si>
    <t>追加（减）预算</t>
  </si>
  <si>
    <t>调剂预算</t>
  </si>
  <si>
    <t>追加</t>
  </si>
  <si>
    <t>追减</t>
  </si>
  <si>
    <t>调增</t>
  </si>
  <si>
    <t>调减</t>
  </si>
  <si>
    <t>总计</t>
  </si>
  <si>
    <t>201</t>
  </si>
  <si>
    <t>一般公共服务支出</t>
  </si>
  <si>
    <t>01</t>
  </si>
  <si>
    <t>人大事务</t>
  </si>
  <si>
    <t>行政运行</t>
  </si>
  <si>
    <t>02</t>
  </si>
  <si>
    <t>一般行政管理事务</t>
  </si>
  <si>
    <t>04</t>
  </si>
  <si>
    <t>人大会议</t>
  </si>
  <si>
    <t>99</t>
  </si>
  <si>
    <t>其他人大事务支出</t>
  </si>
  <si>
    <t>政协事务</t>
  </si>
  <si>
    <t>政协会议</t>
  </si>
  <si>
    <t>03</t>
  </si>
  <si>
    <t>政府办公厅（室）及相关机构事务</t>
  </si>
  <si>
    <t>08</t>
  </si>
  <si>
    <t>信访事务</t>
  </si>
  <si>
    <t>50</t>
  </si>
  <si>
    <t>事业运行</t>
  </si>
  <si>
    <t>其他政府办公厅（室）及相关机构事务支出</t>
  </si>
  <si>
    <t>发展与改革事务</t>
  </si>
  <si>
    <t>05</t>
  </si>
  <si>
    <t>统计信息事务</t>
  </si>
  <si>
    <t>06</t>
  </si>
  <si>
    <t>统计管理</t>
  </si>
  <si>
    <t>07</t>
  </si>
  <si>
    <t>专项普查活动</t>
  </si>
  <si>
    <t>其他统计信息事务支出</t>
  </si>
  <si>
    <t>财政事务</t>
  </si>
  <si>
    <t>其他财政事务支出</t>
  </si>
  <si>
    <t>审计事务</t>
  </si>
  <si>
    <t>审计业务</t>
  </si>
  <si>
    <t>09</t>
  </si>
  <si>
    <t>海关事务</t>
  </si>
  <si>
    <t>11</t>
  </si>
  <si>
    <t>纪检监察事务</t>
  </si>
  <si>
    <t>其他纪检监察事务支出</t>
  </si>
  <si>
    <t>13</t>
  </si>
  <si>
    <t>商贸事务</t>
  </si>
  <si>
    <t>其他商贸事务支出</t>
  </si>
  <si>
    <t>14</t>
  </si>
  <si>
    <t>知识产权事务</t>
  </si>
  <si>
    <t>25</t>
  </si>
  <si>
    <t>港澳台事务</t>
  </si>
  <si>
    <t>台湾事务</t>
  </si>
  <si>
    <t>其他港澳台事务支出</t>
  </si>
  <si>
    <t>26</t>
  </si>
  <si>
    <t>档案事务</t>
  </si>
  <si>
    <t>其他档案事务支出</t>
  </si>
  <si>
    <t>28</t>
  </si>
  <si>
    <t>民主党派及工商联事务</t>
  </si>
  <si>
    <t>参政议政</t>
  </si>
  <si>
    <t>其他民主党派及工商联事务支出</t>
  </si>
  <si>
    <t>29</t>
  </si>
  <si>
    <t>群众团体事务</t>
  </si>
  <si>
    <t>其他群众团体事务支出</t>
  </si>
  <si>
    <t>31</t>
  </si>
  <si>
    <t>党委办公厅（室）及相关机构事务</t>
  </si>
  <si>
    <t>专项业务</t>
  </si>
  <si>
    <t>32</t>
  </si>
  <si>
    <t>组织事务</t>
  </si>
  <si>
    <t>公务员事务</t>
  </si>
  <si>
    <t>其他组织事务支出</t>
  </si>
  <si>
    <t>33</t>
  </si>
  <si>
    <t>宣传事务</t>
  </si>
  <si>
    <t>其他宣传事务支出</t>
  </si>
  <si>
    <t>34</t>
  </si>
  <si>
    <t>统战事务</t>
  </si>
  <si>
    <t>华侨事务</t>
  </si>
  <si>
    <t>36</t>
  </si>
  <si>
    <t>其他共产党事务支出</t>
  </si>
  <si>
    <t>38</t>
  </si>
  <si>
    <t>市场监督管理事务</t>
  </si>
  <si>
    <t>市场主体管理</t>
  </si>
  <si>
    <t>市场秩序执法</t>
  </si>
  <si>
    <t>信息化建设</t>
  </si>
  <si>
    <t>其他市场监督管理事务</t>
  </si>
  <si>
    <t>其他一般公共服务支出</t>
  </si>
  <si>
    <t>203</t>
  </si>
  <si>
    <t>国防支出</t>
  </si>
  <si>
    <t>国防动员</t>
  </si>
  <si>
    <t>人民防空</t>
  </si>
  <si>
    <t>民兵</t>
  </si>
  <si>
    <t>204</t>
  </si>
  <si>
    <t>公共安全支出</t>
  </si>
  <si>
    <t>公安</t>
  </si>
  <si>
    <t>20</t>
  </si>
  <si>
    <t>执法办案</t>
  </si>
  <si>
    <t>其他公安支出</t>
  </si>
  <si>
    <t>检察</t>
  </si>
  <si>
    <t>机关服务</t>
  </si>
  <si>
    <t>其他检察支出</t>
  </si>
  <si>
    <t>法院</t>
  </si>
  <si>
    <t>司法</t>
  </si>
  <si>
    <t>基层司法业务</t>
  </si>
  <si>
    <t>12</t>
  </si>
  <si>
    <t>法治建设</t>
  </si>
  <si>
    <t>其他司法支出</t>
  </si>
  <si>
    <t>其他公共安全支出</t>
  </si>
  <si>
    <t>205</t>
  </si>
  <si>
    <t>教育支出</t>
  </si>
  <si>
    <t>教育管理事务</t>
  </si>
  <si>
    <t>其他教育管理事务支出</t>
  </si>
  <si>
    <t>普通教育</t>
  </si>
  <si>
    <t>学前教育</t>
  </si>
  <si>
    <t>小学教育</t>
  </si>
  <si>
    <t>初中教育</t>
  </si>
  <si>
    <t>高中教育</t>
  </si>
  <si>
    <t>高等教育</t>
  </si>
  <si>
    <t>其他普通教育支出</t>
  </si>
  <si>
    <t>职业教育</t>
  </si>
  <si>
    <t>初等职业教育</t>
  </si>
  <si>
    <t>中等职业教育</t>
  </si>
  <si>
    <t>成人教育</t>
  </si>
  <si>
    <t>成人广播电视教育</t>
  </si>
  <si>
    <t>其他成人教育支出</t>
  </si>
  <si>
    <t>广播电视教育</t>
  </si>
  <si>
    <t>广播电视学校</t>
  </si>
  <si>
    <t>特殊教育</t>
  </si>
  <si>
    <t>特殊学校教育</t>
  </si>
  <si>
    <t>其他特殊教育支出</t>
  </si>
  <si>
    <t>进修及培训</t>
  </si>
  <si>
    <t>教师进修</t>
  </si>
  <si>
    <t>干部教育</t>
  </si>
  <si>
    <t>培训支出</t>
  </si>
  <si>
    <t>其他进修及培训</t>
  </si>
  <si>
    <t>教育费附加安排的支出</t>
  </si>
  <si>
    <t>城市中小学校舍建设</t>
  </si>
  <si>
    <t>其他教育费附加安排的支出</t>
  </si>
  <si>
    <t>其他教育支出</t>
  </si>
  <si>
    <t>206</t>
  </si>
  <si>
    <t>科学技术支出</t>
  </si>
  <si>
    <t>科学技术管理事务</t>
  </si>
  <si>
    <t>技术研究与开发</t>
  </si>
  <si>
    <t>科技成果转化与扩散</t>
  </si>
  <si>
    <t>科技条件与服务</t>
  </si>
  <si>
    <t>机构运行</t>
  </si>
  <si>
    <t>科技条件专项</t>
  </si>
  <si>
    <t>其他科技条件与服务支出</t>
  </si>
  <si>
    <t>207</t>
  </si>
  <si>
    <t>文化旅游体育与传媒支出</t>
  </si>
  <si>
    <t>文化和旅游</t>
  </si>
  <si>
    <t>图书馆</t>
  </si>
  <si>
    <t>文化展示及纪念机构</t>
  </si>
  <si>
    <t>群众文化</t>
  </si>
  <si>
    <t>文化创作与保护</t>
  </si>
  <si>
    <t>文化和旅游管理事务</t>
  </si>
  <si>
    <t>其他文化和旅游支出</t>
  </si>
  <si>
    <t>文物</t>
  </si>
  <si>
    <t>文物保护</t>
  </si>
  <si>
    <t>博物馆</t>
  </si>
  <si>
    <t>其他文物支出</t>
  </si>
  <si>
    <t>体育</t>
  </si>
  <si>
    <t>其他体育支出</t>
  </si>
  <si>
    <t>广播电视</t>
  </si>
  <si>
    <t>广播电视事务</t>
  </si>
  <si>
    <t>其他文化旅游体育与传媒支出</t>
  </si>
  <si>
    <t>宣传文化发展专项支出</t>
  </si>
  <si>
    <t>208</t>
  </si>
  <si>
    <t>社会保障和就业支出</t>
  </si>
  <si>
    <t>人力资源和社会保障管理事务</t>
  </si>
  <si>
    <t>公共就业服务和职业技能鉴定机构</t>
  </si>
  <si>
    <t>其他人力资源和社会保障管理事务支出</t>
  </si>
  <si>
    <t>民政管理事务</t>
  </si>
  <si>
    <t>基层政权建设和社区治理</t>
  </si>
  <si>
    <t>其他民政管理事务支出</t>
  </si>
  <si>
    <t>行政事业单位养老支出</t>
  </si>
  <si>
    <t>行政单位离退休</t>
  </si>
  <si>
    <t>事业单位离退休</t>
  </si>
  <si>
    <t>机关事业单位基本养老保险缴费支出</t>
  </si>
  <si>
    <t>机关事业单位职业年金缴费支出</t>
  </si>
  <si>
    <t>对机关事业单位职业年金的补助</t>
  </si>
  <si>
    <t>企业改革补助</t>
  </si>
  <si>
    <t>其他企业改革发展补助</t>
  </si>
  <si>
    <t>就业补助</t>
  </si>
  <si>
    <t>公益性岗位补贴</t>
  </si>
  <si>
    <t>其他就业补助支出</t>
  </si>
  <si>
    <t>抚恤</t>
  </si>
  <si>
    <t>死亡抚恤</t>
  </si>
  <si>
    <t>伤残抚恤</t>
  </si>
  <si>
    <t>其他优抚支出</t>
  </si>
  <si>
    <t>退役安置</t>
  </si>
  <si>
    <t>退役士兵安置</t>
  </si>
  <si>
    <t>军队移交政府离退休干部管理机构</t>
  </si>
  <si>
    <t>其他退役安置支出</t>
  </si>
  <si>
    <t>10</t>
  </si>
  <si>
    <t>社会福利</t>
  </si>
  <si>
    <t>儿童福利</t>
  </si>
  <si>
    <t>老年福利</t>
  </si>
  <si>
    <t>殡葬</t>
  </si>
  <si>
    <t>社会福利事业单位</t>
  </si>
  <si>
    <t>养老服务</t>
  </si>
  <si>
    <t>其他社会福利支出</t>
  </si>
  <si>
    <t>残疾人事业</t>
  </si>
  <si>
    <t>残疾人就业</t>
  </si>
  <si>
    <t>残疾人生活和护理补贴</t>
  </si>
  <si>
    <t>其他残疾人事业支出</t>
  </si>
  <si>
    <t>16</t>
  </si>
  <si>
    <t>红十字事业</t>
  </si>
  <si>
    <t>19</t>
  </si>
  <si>
    <t>最低生活保障</t>
  </si>
  <si>
    <t>城市最低生活保障金支出</t>
  </si>
  <si>
    <t>农村最低生活保障金支出</t>
  </si>
  <si>
    <t>临时救助</t>
  </si>
  <si>
    <t>临时救助支出</t>
  </si>
  <si>
    <t>流浪乞讨人员救助支出</t>
  </si>
  <si>
    <t>21</t>
  </si>
  <si>
    <t>特困人员救助供养</t>
  </si>
  <si>
    <t>农村特困人员救助供养支出</t>
  </si>
  <si>
    <t>退役军人管理事务</t>
  </si>
  <si>
    <t>拥军优属</t>
  </si>
  <si>
    <t>其他退役军人事务管理支出</t>
  </si>
  <si>
    <t>210</t>
  </si>
  <si>
    <t>卫生健康支出</t>
  </si>
  <si>
    <t>卫生健康管理事务</t>
  </si>
  <si>
    <t>其他卫生健康管理事务支出</t>
  </si>
  <si>
    <t>公立医院</t>
  </si>
  <si>
    <t>综合医院</t>
  </si>
  <si>
    <t>中医（民族）医院</t>
  </si>
  <si>
    <t>精神病医院</t>
  </si>
  <si>
    <t>基层医疗卫生机构</t>
  </si>
  <si>
    <t>其他基层医疗卫生机构支出</t>
  </si>
  <si>
    <t>公共卫生</t>
  </si>
  <si>
    <t>疾病预防控制机构</t>
  </si>
  <si>
    <t>卫生监督机构</t>
  </si>
  <si>
    <t>妇幼保健机构</t>
  </si>
  <si>
    <t>采供血机构</t>
  </si>
  <si>
    <t>基本公共卫生服务</t>
  </si>
  <si>
    <t>重大公共卫生服务</t>
  </si>
  <si>
    <t>其他公共卫生支出</t>
  </si>
  <si>
    <t>计划生育事务</t>
  </si>
  <si>
    <t>计划生育机构</t>
  </si>
  <si>
    <t>17</t>
  </si>
  <si>
    <t>计划生育服务</t>
  </si>
  <si>
    <t>其他计划生育事务支出</t>
  </si>
  <si>
    <t>优抚对象医疗</t>
  </si>
  <si>
    <t>优抚对象医疗补助</t>
  </si>
  <si>
    <t>15</t>
  </si>
  <si>
    <t>医疗保障管理事务</t>
  </si>
  <si>
    <t>医疗保障经办事务</t>
  </si>
  <si>
    <t>其他医疗保障管理事务支出</t>
  </si>
  <si>
    <t>老龄卫生健康事务</t>
  </si>
  <si>
    <t>其他卫生健康支出</t>
  </si>
  <si>
    <t>211</t>
  </si>
  <si>
    <t>节能环保支出</t>
  </si>
  <si>
    <t>环境保护管理事务</t>
  </si>
  <si>
    <t>其他环境保护管理事务支出</t>
  </si>
  <si>
    <t>水体</t>
  </si>
  <si>
    <t>能源节约利用</t>
  </si>
  <si>
    <t>污染减排</t>
  </si>
  <si>
    <t>生态环境监测与信息</t>
  </si>
  <si>
    <t>生态环境执法监察</t>
  </si>
  <si>
    <t>可再生能源</t>
  </si>
  <si>
    <t>212</t>
  </si>
  <si>
    <t>城乡社区支出</t>
  </si>
  <si>
    <t>城乡社区管理事务</t>
  </si>
  <si>
    <t>城管执法</t>
  </si>
  <si>
    <t>工程建设管理</t>
  </si>
  <si>
    <t>其他城乡社区管理事务支出</t>
  </si>
  <si>
    <t>城乡社区规划与管理</t>
  </si>
  <si>
    <t>城乡社区公共设施</t>
  </si>
  <si>
    <t>其他城乡社区公共设施支出</t>
  </si>
  <si>
    <t>城乡社区环境卫生</t>
  </si>
  <si>
    <t>建设市场管理与监督</t>
  </si>
  <si>
    <t>其他城乡社区支出</t>
  </si>
  <si>
    <t>213</t>
  </si>
  <si>
    <t>农林水支出</t>
  </si>
  <si>
    <t>农业农村</t>
  </si>
  <si>
    <t>病虫害控制</t>
  </si>
  <si>
    <t>农产品质量安全</t>
  </si>
  <si>
    <t>执法监管</t>
  </si>
  <si>
    <t>稳定农民收入补贴</t>
  </si>
  <si>
    <t>24</t>
  </si>
  <si>
    <t>农村合作经济</t>
  </si>
  <si>
    <t>其他农业农村支出</t>
  </si>
  <si>
    <t>林业和草原</t>
  </si>
  <si>
    <t>事业机构</t>
  </si>
  <si>
    <t>森林生态效益补偿</t>
  </si>
  <si>
    <t>其他林业和草原支出</t>
  </si>
  <si>
    <t>水利</t>
  </si>
  <si>
    <t>水利行业业务管理</t>
  </si>
  <si>
    <t>水利工程运行与维护</t>
  </si>
  <si>
    <t>防汛</t>
  </si>
  <si>
    <t>其他水利支出</t>
  </si>
  <si>
    <t>巩固脱贫衔接乡村振兴</t>
  </si>
  <si>
    <t>其他巩固脱贫衔接乡村振兴支出</t>
  </si>
  <si>
    <t>农村综合改革</t>
  </si>
  <si>
    <t>对村民委员会和村党支部的补助</t>
  </si>
  <si>
    <t>其他农林水支出</t>
  </si>
  <si>
    <t>214</t>
  </si>
  <si>
    <t>交通运输支出</t>
  </si>
  <si>
    <t>公路水路运输</t>
  </si>
  <si>
    <t>其他公路水路运输支出</t>
  </si>
  <si>
    <t>215</t>
  </si>
  <si>
    <t>资源勘探工业信息等支出</t>
  </si>
  <si>
    <t>工业和信息产业监管</t>
  </si>
  <si>
    <t>产业发展</t>
  </si>
  <si>
    <t>支持中小企业发展和管理支出</t>
  </si>
  <si>
    <t>其他支持中小企业发展和管理支出</t>
  </si>
  <si>
    <t>其他资源勘探工业信息等支出</t>
  </si>
  <si>
    <t>216</t>
  </si>
  <si>
    <t>商业服务业等支出</t>
  </si>
  <si>
    <t>商业流通事务</t>
  </si>
  <si>
    <t>其他商业流通事务支出</t>
  </si>
  <si>
    <t>涉外发展服务支出</t>
  </si>
  <si>
    <t>其他涉外发展服务支出</t>
  </si>
  <si>
    <t>220</t>
  </si>
  <si>
    <t>自然资源海洋气象等支出</t>
  </si>
  <si>
    <t>自然资源事务</t>
  </si>
  <si>
    <t>自然资源利用与保护</t>
  </si>
  <si>
    <t>其他自然资源事务支出</t>
  </si>
  <si>
    <t>气象事务</t>
  </si>
  <si>
    <t>气象服务</t>
  </si>
  <si>
    <t>221</t>
  </si>
  <si>
    <t>住房保障支出</t>
  </si>
  <si>
    <t>保障性安居工程支出</t>
  </si>
  <si>
    <t>公共租赁住房</t>
  </si>
  <si>
    <t>住房改革支出</t>
  </si>
  <si>
    <t>住房公积金</t>
  </si>
  <si>
    <t>城乡社区住宅</t>
  </si>
  <si>
    <t>其他城乡社区住宅支出</t>
  </si>
  <si>
    <t>222</t>
  </si>
  <si>
    <t>粮油物资储备支出</t>
  </si>
  <si>
    <t>粮油物资事务</t>
  </si>
  <si>
    <t>粮食风险基金</t>
  </si>
  <si>
    <t>224</t>
  </si>
  <si>
    <t>灾害防治及应急管理支出</t>
  </si>
  <si>
    <t>应急管理事务</t>
  </si>
  <si>
    <t>灾害风险防治</t>
  </si>
  <si>
    <t>安全监管</t>
  </si>
  <si>
    <t>其他应急管理支出</t>
  </si>
  <si>
    <t>消防救援事务</t>
  </si>
  <si>
    <t>消防应急救援</t>
  </si>
  <si>
    <t>其他消防救援事务支出</t>
  </si>
  <si>
    <t>227</t>
  </si>
  <si>
    <t>预备费</t>
  </si>
  <si>
    <t>229</t>
  </si>
  <si>
    <t>其他支出</t>
  </si>
  <si>
    <t>年初预留</t>
  </si>
  <si>
    <t>230</t>
  </si>
  <si>
    <t>转移性支出</t>
  </si>
  <si>
    <t>返还性支出</t>
  </si>
  <si>
    <t>其他返还性支出</t>
  </si>
  <si>
    <t>一般性转移支付</t>
  </si>
  <si>
    <t>45</t>
  </si>
  <si>
    <t>教育共同财政事权转移支付支出</t>
  </si>
  <si>
    <t>48</t>
  </si>
  <si>
    <t>社会保障和就业共同财政事权转移支付支出</t>
  </si>
  <si>
    <t>上解支出</t>
  </si>
  <si>
    <t>专项上解支出</t>
  </si>
  <si>
    <t>231</t>
  </si>
  <si>
    <t>债务还本支出</t>
  </si>
  <si>
    <t>地方政府一般债务还本支出</t>
  </si>
  <si>
    <t>地方政府一般债券还本支出</t>
  </si>
  <si>
    <t>债务付息支出</t>
  </si>
  <si>
    <t>地方政府一般债务付息支出</t>
  </si>
  <si>
    <t>地方政府一般债券付息支出</t>
  </si>
  <si>
    <t>2022年第一次预算支出调整表（政府性基金）</t>
  </si>
  <si>
    <t>22</t>
  </si>
  <si>
    <t>大中型水库移民后期扶持基金支出</t>
  </si>
  <si>
    <t>移民补助（大中型水库移民后期扶持基金支出）</t>
  </si>
  <si>
    <t>23</t>
  </si>
  <si>
    <t>小型水库移民扶助基金安排的支出</t>
  </si>
  <si>
    <t>移民补助（小型水库移民扶助基金支出）</t>
  </si>
  <si>
    <t>其他小型水库移民扶助基金支出</t>
  </si>
  <si>
    <t>国有土地使用权出让收入安排的支出</t>
  </si>
  <si>
    <t>征地和拆迁补偿支出</t>
  </si>
  <si>
    <t>土地开发支出</t>
  </si>
  <si>
    <t>农村基础设施建设支出</t>
  </si>
  <si>
    <t>土地出让业务支出</t>
  </si>
  <si>
    <t>公共租赁住房支出</t>
  </si>
  <si>
    <t>农业生产发展支出</t>
  </si>
  <si>
    <t>其他国有土地使用权出让收入安排的支出</t>
  </si>
  <si>
    <t>城市基础设施配套费安排的支出</t>
  </si>
  <si>
    <t>城市环境卫生</t>
  </si>
  <si>
    <t>其他城市基础设施配套费安排的支出</t>
  </si>
  <si>
    <t>污水处理费安排的支出</t>
  </si>
  <si>
    <t>污水处理设施建设和运营</t>
  </si>
  <si>
    <t>其他政府性基金及对应专项债务收入安排的支出</t>
  </si>
  <si>
    <t>其他地方自行试点项目收益专项债券收入安排的支出</t>
  </si>
  <si>
    <t>60</t>
  </si>
  <si>
    <t>彩票公益金安排的支出</t>
  </si>
  <si>
    <t>用于社会福利的彩票公益金支出</t>
  </si>
  <si>
    <t>用于体育事业的彩票公益金支出</t>
  </si>
  <si>
    <t>政府性基金转移支付</t>
  </si>
  <si>
    <t>城乡社区</t>
  </si>
  <si>
    <t>地方政府专项债务还本支出</t>
  </si>
  <si>
    <t>国有土地使用权出让金债务发行费用支出</t>
  </si>
  <si>
    <t>国有土地使用权出让金债务还本支出</t>
  </si>
  <si>
    <t>232</t>
  </si>
  <si>
    <t>地方政府专项债务付息支出</t>
  </si>
  <si>
    <t>国有土地使用权出让金债务付息支出</t>
  </si>
  <si>
    <t>98</t>
  </si>
  <si>
    <t>其他地方自行试点项目收益专项债券付息支出</t>
  </si>
  <si>
    <t>债务发行费用支出</t>
  </si>
  <si>
    <t>地方政府专项债务发行费用支出</t>
  </si>
  <si>
    <t>其他地方自行试点项目收益专项债券发行费用支出</t>
  </si>
  <si>
    <t>2022年第一次预算支出调整表（财政专户）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</si>
</sst>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5C6166"/>
      <name val="宋体"/>
      <charset val="134"/>
      <scheme val="minor"/>
    </font>
    <font>
      <sz val="10.5"/>
      <color rgb="FF5C6166"/>
      <name val="微软雅黑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176" fontId="0" fillId="0" borderId="1" xfId="0" applyNumberForma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176" fontId="2" fillId="0" borderId="0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0" fillId="0" borderId="1" xfId="0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0" fillId="0" borderId="2" xfId="0" applyNumberFormat="1" applyFont="1" applyFill="1" applyBorder="1" applyAlignme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395"/>
  <sheetViews>
    <sheetView workbookViewId="0">
      <pane ySplit="6" topLeftCell="A390" activePane="bottomLeft" state="frozen"/>
      <selection/>
      <selection pane="bottomLeft" activeCell="A397" sqref="$A397:$XFD397"/>
    </sheetView>
  </sheetViews>
  <sheetFormatPr defaultColWidth="9" defaultRowHeight="13.5"/>
  <cols>
    <col min="5" max="5" width="9" style="4"/>
    <col min="7" max="7" width="24.75" customWidth="1"/>
    <col min="8" max="12" width="14" style="41" customWidth="1"/>
  </cols>
  <sheetData>
    <row r="1" s="1" customFormat="1" ht="29" customHeight="1" spans="2:12">
      <c r="B1" s="5" t="s">
        <v>0</v>
      </c>
      <c r="C1" s="6"/>
      <c r="D1" s="6"/>
      <c r="E1" s="7"/>
      <c r="F1" s="7"/>
      <c r="G1" s="7"/>
      <c r="H1" s="8"/>
      <c r="I1" s="27"/>
      <c r="J1" s="27"/>
      <c r="K1" s="27"/>
      <c r="L1" s="27"/>
    </row>
    <row r="2" s="1" customFormat="1" ht="29" customHeight="1" spans="2:12">
      <c r="B2" s="1" t="s">
        <v>1</v>
      </c>
      <c r="C2" s="9"/>
      <c r="D2" s="9"/>
      <c r="E2" s="10"/>
      <c r="F2" s="10"/>
      <c r="G2" s="10"/>
      <c r="H2" s="11"/>
      <c r="I2" s="28"/>
      <c r="J2" s="28"/>
      <c r="K2" s="28"/>
      <c r="L2" s="28"/>
    </row>
    <row r="3" s="1" customFormat="1" ht="29" customHeight="1" spans="2:12">
      <c r="B3" s="12" t="s">
        <v>2</v>
      </c>
      <c r="C3" s="13"/>
      <c r="D3" s="13"/>
      <c r="E3" s="15" t="s">
        <v>2</v>
      </c>
      <c r="F3" s="14"/>
      <c r="G3" s="15"/>
      <c r="H3" s="16" t="s">
        <v>3</v>
      </c>
      <c r="I3" s="29" t="s">
        <v>4</v>
      </c>
      <c r="J3" s="30"/>
      <c r="K3" s="30"/>
      <c r="L3" s="31"/>
    </row>
    <row r="4" s="1" customFormat="1" ht="29" customHeight="1" spans="2:12">
      <c r="B4" s="12" t="s">
        <v>5</v>
      </c>
      <c r="C4" s="13" t="s">
        <v>6</v>
      </c>
      <c r="D4" s="13" t="s">
        <v>7</v>
      </c>
      <c r="E4" s="15"/>
      <c r="F4" s="14"/>
      <c r="G4" s="15"/>
      <c r="H4" s="16"/>
      <c r="I4" s="32" t="s">
        <v>8</v>
      </c>
      <c r="J4" s="32"/>
      <c r="K4" s="32" t="s">
        <v>9</v>
      </c>
      <c r="L4" s="32"/>
    </row>
    <row r="5" s="1" customFormat="1" ht="29" customHeight="1" spans="2:12">
      <c r="B5" s="12"/>
      <c r="C5" s="13"/>
      <c r="D5" s="13"/>
      <c r="E5" s="15"/>
      <c r="F5" s="14"/>
      <c r="G5" s="15"/>
      <c r="H5" s="16"/>
      <c r="I5" s="32" t="s">
        <v>10</v>
      </c>
      <c r="J5" s="32" t="s">
        <v>11</v>
      </c>
      <c r="K5" s="32" t="s">
        <v>12</v>
      </c>
      <c r="L5" s="32" t="s">
        <v>13</v>
      </c>
    </row>
    <row r="6" s="2" customFormat="1" ht="29" customHeight="1" spans="2:12">
      <c r="B6" s="12" t="s">
        <v>14</v>
      </c>
      <c r="C6" s="13"/>
      <c r="D6" s="13"/>
      <c r="E6" s="17"/>
      <c r="F6" s="18"/>
      <c r="G6" s="19"/>
      <c r="H6" s="16">
        <f>I6+J6+K6+L6</f>
        <v>-30045.0000000001</v>
      </c>
      <c r="I6" s="32">
        <f t="shared" ref="I6:L6" si="0">I7+I99+I103+I123+I156+I166+I187+I246+I277+I290+I308+I333+I337+I344+I350+I359+I366+I369+I377+I378+I381+I389+I392</f>
        <v>117426.5618316</v>
      </c>
      <c r="J6" s="32">
        <f t="shared" si="0"/>
        <v>-147471.5618316</v>
      </c>
      <c r="K6" s="32">
        <f t="shared" si="0"/>
        <v>174929.445102</v>
      </c>
      <c r="L6" s="32">
        <f t="shared" si="0"/>
        <v>-174929.445102</v>
      </c>
    </row>
    <row r="7" s="1" customFormat="1" ht="29" customHeight="1" spans="2:12">
      <c r="B7" s="20" t="s">
        <v>15</v>
      </c>
      <c r="C7" s="21"/>
      <c r="D7" s="21"/>
      <c r="E7" s="22" t="s">
        <v>16</v>
      </c>
      <c r="F7" s="23"/>
      <c r="G7" s="24"/>
      <c r="H7" s="25">
        <f>I7+J7+K7+L7</f>
        <v>30501.0225482666</v>
      </c>
      <c r="I7" s="33">
        <f t="shared" ref="I7:L7" si="1">I8+I13+I17+I23+I26+I32+I37+I40+I42+I46+I49+I51+I54+I57+I62+I66+I71+I76+I81+I84+I89+I97</f>
        <v>35607.8620582666</v>
      </c>
      <c r="J7" s="33">
        <f t="shared" si="1"/>
        <v>-2394.812102</v>
      </c>
      <c r="K7" s="33">
        <f t="shared" si="1"/>
        <v>2532.314992</v>
      </c>
      <c r="L7" s="33">
        <f t="shared" si="1"/>
        <v>-5244.3424</v>
      </c>
    </row>
    <row r="8" s="1" customFormat="1" ht="29" customHeight="1" spans="2:12">
      <c r="B8" s="20" t="str">
        <f t="shared" ref="B8:B71" si="2">B7</f>
        <v>201</v>
      </c>
      <c r="C8" s="21" t="s">
        <v>17</v>
      </c>
      <c r="D8" s="21"/>
      <c r="E8" s="22"/>
      <c r="F8" s="23" t="s">
        <v>18</v>
      </c>
      <c r="G8" s="24"/>
      <c r="H8" s="25">
        <v>-30.7455</v>
      </c>
      <c r="I8" s="33">
        <v>0</v>
      </c>
      <c r="J8" s="33">
        <v>-49.0009</v>
      </c>
      <c r="K8" s="33">
        <v>18.2554</v>
      </c>
      <c r="L8" s="33">
        <v>0</v>
      </c>
    </row>
    <row r="9" s="1" customFormat="1" ht="29" customHeight="1" spans="2:12">
      <c r="B9" s="20" t="str">
        <f t="shared" si="2"/>
        <v>201</v>
      </c>
      <c r="C9" s="21" t="str">
        <f t="shared" ref="C9:C12" si="3">C8</f>
        <v>01</v>
      </c>
      <c r="D9" s="21" t="s">
        <v>17</v>
      </c>
      <c r="E9" s="22"/>
      <c r="F9" s="23"/>
      <c r="G9" s="24" t="s">
        <v>19</v>
      </c>
      <c r="H9" s="25">
        <v>-3.7166</v>
      </c>
      <c r="I9" s="33">
        <v>0</v>
      </c>
      <c r="J9" s="33">
        <v>-9.972</v>
      </c>
      <c r="K9" s="33">
        <v>6.2554</v>
      </c>
      <c r="L9" s="33">
        <v>0</v>
      </c>
    </row>
    <row r="10" s="1" customFormat="1" ht="29" customHeight="1" spans="2:12">
      <c r="B10" s="20" t="str">
        <f t="shared" si="2"/>
        <v>201</v>
      </c>
      <c r="C10" s="21" t="str">
        <f t="shared" si="3"/>
        <v>01</v>
      </c>
      <c r="D10" s="21" t="s">
        <v>20</v>
      </c>
      <c r="E10" s="22"/>
      <c r="F10" s="23"/>
      <c r="G10" s="24" t="s">
        <v>21</v>
      </c>
      <c r="H10" s="25">
        <v>-0.0651</v>
      </c>
      <c r="I10" s="33">
        <v>0</v>
      </c>
      <c r="J10" s="33">
        <v>-0.0651</v>
      </c>
      <c r="K10" s="33">
        <v>0</v>
      </c>
      <c r="L10" s="33">
        <v>0</v>
      </c>
    </row>
    <row r="11" s="1" customFormat="1" ht="29" customHeight="1" spans="2:12">
      <c r="B11" s="20" t="str">
        <f t="shared" si="2"/>
        <v>201</v>
      </c>
      <c r="C11" s="21" t="str">
        <f t="shared" si="3"/>
        <v>01</v>
      </c>
      <c r="D11" s="21" t="s">
        <v>22</v>
      </c>
      <c r="E11" s="22"/>
      <c r="F11" s="23"/>
      <c r="G11" s="24" t="s">
        <v>23</v>
      </c>
      <c r="H11" s="25">
        <v>-38.9638</v>
      </c>
      <c r="I11" s="33">
        <v>0</v>
      </c>
      <c r="J11" s="33">
        <v>-38.9638</v>
      </c>
      <c r="K11" s="33">
        <v>0</v>
      </c>
      <c r="L11" s="33">
        <v>0</v>
      </c>
    </row>
    <row r="12" s="1" customFormat="1" ht="29" customHeight="1" spans="2:12">
      <c r="B12" s="20" t="str">
        <f t="shared" si="2"/>
        <v>201</v>
      </c>
      <c r="C12" s="21" t="str">
        <f t="shared" si="3"/>
        <v>01</v>
      </c>
      <c r="D12" s="21" t="s">
        <v>24</v>
      </c>
      <c r="E12" s="22"/>
      <c r="F12" s="23"/>
      <c r="G12" s="24" t="s">
        <v>25</v>
      </c>
      <c r="H12" s="25">
        <v>12</v>
      </c>
      <c r="I12" s="33">
        <v>0</v>
      </c>
      <c r="J12" s="33">
        <v>0</v>
      </c>
      <c r="K12" s="33">
        <v>12</v>
      </c>
      <c r="L12" s="33">
        <v>0</v>
      </c>
    </row>
    <row r="13" s="1" customFormat="1" ht="29" customHeight="1" spans="2:12">
      <c r="B13" s="20" t="str">
        <f t="shared" si="2"/>
        <v>201</v>
      </c>
      <c r="C13" s="21" t="s">
        <v>20</v>
      </c>
      <c r="D13" s="21"/>
      <c r="E13" s="22"/>
      <c r="F13" s="23" t="s">
        <v>26</v>
      </c>
      <c r="G13" s="24"/>
      <c r="H13" s="25">
        <v>-50.5602</v>
      </c>
      <c r="I13" s="33">
        <v>0</v>
      </c>
      <c r="J13" s="33">
        <v>-68.6085</v>
      </c>
      <c r="K13" s="33">
        <v>82.0483</v>
      </c>
      <c r="L13" s="33">
        <v>-64</v>
      </c>
    </row>
    <row r="14" s="1" customFormat="1" ht="29" customHeight="1" spans="2:12">
      <c r="B14" s="20" t="str">
        <f t="shared" si="2"/>
        <v>201</v>
      </c>
      <c r="C14" s="21" t="str">
        <f t="shared" ref="C14:C16" si="4">C13</f>
        <v>02</v>
      </c>
      <c r="D14" s="21" t="s">
        <v>17</v>
      </c>
      <c r="E14" s="22"/>
      <c r="F14" s="23"/>
      <c r="G14" s="24" t="s">
        <v>19</v>
      </c>
      <c r="H14" s="25">
        <v>6.4398</v>
      </c>
      <c r="I14" s="33">
        <v>0</v>
      </c>
      <c r="J14" s="33">
        <v>-11.6085</v>
      </c>
      <c r="K14" s="33">
        <v>18.0483</v>
      </c>
      <c r="L14" s="33">
        <v>0</v>
      </c>
    </row>
    <row r="15" s="1" customFormat="1" ht="29" customHeight="1" spans="2:12">
      <c r="B15" s="20" t="str">
        <f t="shared" si="2"/>
        <v>201</v>
      </c>
      <c r="C15" s="21" t="str">
        <f t="shared" si="4"/>
        <v>02</v>
      </c>
      <c r="D15" s="21" t="s">
        <v>20</v>
      </c>
      <c r="E15" s="22"/>
      <c r="F15" s="23"/>
      <c r="G15" s="24" t="s">
        <v>21</v>
      </c>
      <c r="H15" s="25">
        <v>-30</v>
      </c>
      <c r="I15" s="33">
        <v>0</v>
      </c>
      <c r="J15" s="33">
        <v>-30</v>
      </c>
      <c r="K15" s="33">
        <v>64</v>
      </c>
      <c r="L15" s="33">
        <v>-64</v>
      </c>
    </row>
    <row r="16" s="1" customFormat="1" ht="29" customHeight="1" spans="2:12">
      <c r="B16" s="20" t="str">
        <f t="shared" si="2"/>
        <v>201</v>
      </c>
      <c r="C16" s="21" t="str">
        <f t="shared" si="4"/>
        <v>02</v>
      </c>
      <c r="D16" s="21" t="s">
        <v>22</v>
      </c>
      <c r="E16" s="22"/>
      <c r="F16" s="23"/>
      <c r="G16" s="24" t="s">
        <v>27</v>
      </c>
      <c r="H16" s="25">
        <v>-27</v>
      </c>
      <c r="I16" s="33">
        <v>0</v>
      </c>
      <c r="J16" s="33">
        <v>-27</v>
      </c>
      <c r="K16" s="33">
        <v>0</v>
      </c>
      <c r="L16" s="33">
        <v>0</v>
      </c>
    </row>
    <row r="17" s="1" customFormat="1" ht="29" customHeight="1" spans="2:12">
      <c r="B17" s="20" t="str">
        <f t="shared" si="2"/>
        <v>201</v>
      </c>
      <c r="C17" s="21" t="s">
        <v>28</v>
      </c>
      <c r="D17" s="21"/>
      <c r="E17" s="22"/>
      <c r="F17" s="23" t="s">
        <v>29</v>
      </c>
      <c r="G17" s="24"/>
      <c r="H17" s="25">
        <v>-707.341434666667</v>
      </c>
      <c r="I17" s="33">
        <v>1068.33458633333</v>
      </c>
      <c r="J17" s="33">
        <v>-1538.779503</v>
      </c>
      <c r="K17" s="33">
        <v>704.81975</v>
      </c>
      <c r="L17" s="33">
        <v>-941.716268</v>
      </c>
    </row>
    <row r="18" s="1" customFormat="1" ht="29" customHeight="1" spans="2:12">
      <c r="B18" s="20" t="str">
        <f t="shared" si="2"/>
        <v>201</v>
      </c>
      <c r="C18" s="21" t="str">
        <f t="shared" ref="C18:C22" si="5">C17</f>
        <v>03</v>
      </c>
      <c r="D18" s="21" t="s">
        <v>17</v>
      </c>
      <c r="E18" s="22"/>
      <c r="F18" s="23"/>
      <c r="G18" s="24" t="s">
        <v>19</v>
      </c>
      <c r="H18" s="25">
        <v>-168.420617666667</v>
      </c>
      <c r="I18" s="33">
        <v>379.130085333333</v>
      </c>
      <c r="J18" s="33">
        <v>-487.120871</v>
      </c>
      <c r="K18" s="33">
        <v>84.916877</v>
      </c>
      <c r="L18" s="33">
        <v>-145.346709</v>
      </c>
    </row>
    <row r="19" s="1" customFormat="1" ht="29" customHeight="1" spans="2:12">
      <c r="B19" s="20" t="str">
        <f t="shared" si="2"/>
        <v>201</v>
      </c>
      <c r="C19" s="21" t="str">
        <f t="shared" si="5"/>
        <v>03</v>
      </c>
      <c r="D19" s="21" t="s">
        <v>20</v>
      </c>
      <c r="E19" s="22"/>
      <c r="F19" s="23"/>
      <c r="G19" s="24" t="s">
        <v>21</v>
      </c>
      <c r="H19" s="25">
        <v>-35.147559</v>
      </c>
      <c r="I19" s="33">
        <v>482.86645</v>
      </c>
      <c r="J19" s="33">
        <v>-727.515813</v>
      </c>
      <c r="K19" s="33">
        <v>387.132704</v>
      </c>
      <c r="L19" s="33">
        <v>-177.6309</v>
      </c>
    </row>
    <row r="20" s="1" customFormat="1" ht="29" customHeight="1" spans="2:12">
      <c r="B20" s="20" t="str">
        <f t="shared" si="2"/>
        <v>201</v>
      </c>
      <c r="C20" s="21" t="str">
        <f t="shared" si="5"/>
        <v>03</v>
      </c>
      <c r="D20" s="21" t="s">
        <v>30</v>
      </c>
      <c r="E20" s="22"/>
      <c r="F20" s="23"/>
      <c r="G20" s="24" t="s">
        <v>31</v>
      </c>
      <c r="H20" s="25">
        <v>0</v>
      </c>
      <c r="I20" s="33">
        <v>0</v>
      </c>
      <c r="J20" s="33">
        <v>0</v>
      </c>
      <c r="K20" s="33">
        <v>6.75</v>
      </c>
      <c r="L20" s="33">
        <v>-6.75</v>
      </c>
    </row>
    <row r="21" s="1" customFormat="1" ht="29" customHeight="1" spans="2:12">
      <c r="B21" s="20" t="str">
        <f t="shared" si="2"/>
        <v>201</v>
      </c>
      <c r="C21" s="21" t="str">
        <f t="shared" si="5"/>
        <v>03</v>
      </c>
      <c r="D21" s="21" t="s">
        <v>32</v>
      </c>
      <c r="E21" s="22"/>
      <c r="F21" s="23"/>
      <c r="G21" s="24" t="s">
        <v>33</v>
      </c>
      <c r="H21" s="25">
        <v>-429.522874</v>
      </c>
      <c r="I21" s="33">
        <v>145.276122</v>
      </c>
      <c r="J21" s="33">
        <v>-306.531413</v>
      </c>
      <c r="K21" s="33">
        <v>32.981744</v>
      </c>
      <c r="L21" s="33">
        <v>-301.249327</v>
      </c>
    </row>
    <row r="22" s="1" customFormat="1" ht="29" customHeight="1" spans="2:12">
      <c r="B22" s="20" t="str">
        <f t="shared" si="2"/>
        <v>201</v>
      </c>
      <c r="C22" s="21" t="str">
        <f t="shared" si="5"/>
        <v>03</v>
      </c>
      <c r="D22" s="21" t="s">
        <v>24</v>
      </c>
      <c r="E22" s="22"/>
      <c r="F22" s="23"/>
      <c r="G22" s="24" t="s">
        <v>34</v>
      </c>
      <c r="H22" s="25">
        <v>-74.250384</v>
      </c>
      <c r="I22" s="33">
        <v>61.061929</v>
      </c>
      <c r="J22" s="33">
        <v>-17.611406</v>
      </c>
      <c r="K22" s="33">
        <v>193.038425</v>
      </c>
      <c r="L22" s="33">
        <v>-310.739332</v>
      </c>
    </row>
    <row r="23" s="1" customFormat="1" ht="29" customHeight="1" spans="2:12">
      <c r="B23" s="20" t="str">
        <f t="shared" si="2"/>
        <v>201</v>
      </c>
      <c r="C23" s="21" t="s">
        <v>22</v>
      </c>
      <c r="D23" s="21"/>
      <c r="E23" s="22"/>
      <c r="F23" s="23" t="s">
        <v>35</v>
      </c>
      <c r="G23" s="24"/>
      <c r="H23" s="25">
        <v>-27.720475</v>
      </c>
      <c r="I23" s="33">
        <v>0</v>
      </c>
      <c r="J23" s="33">
        <v>-23.588275</v>
      </c>
      <c r="K23" s="33">
        <v>4.141</v>
      </c>
      <c r="L23" s="33">
        <v>-8.2732</v>
      </c>
    </row>
    <row r="24" s="1" customFormat="1" ht="29" customHeight="1" spans="2:12">
      <c r="B24" s="20" t="str">
        <f t="shared" si="2"/>
        <v>201</v>
      </c>
      <c r="C24" s="21" t="str">
        <f t="shared" ref="C24:C31" si="6">C23</f>
        <v>04</v>
      </c>
      <c r="D24" s="21" t="s">
        <v>17</v>
      </c>
      <c r="E24" s="22"/>
      <c r="F24" s="23"/>
      <c r="G24" s="24" t="s">
        <v>19</v>
      </c>
      <c r="H24" s="25">
        <v>-19.648025</v>
      </c>
      <c r="I24" s="33">
        <v>0</v>
      </c>
      <c r="J24" s="33">
        <v>-19.648025</v>
      </c>
      <c r="K24" s="33">
        <v>0</v>
      </c>
      <c r="L24" s="33">
        <v>0</v>
      </c>
    </row>
    <row r="25" s="1" customFormat="1" ht="29" customHeight="1" spans="2:12">
      <c r="B25" s="20" t="str">
        <f t="shared" si="2"/>
        <v>201</v>
      </c>
      <c r="C25" s="21" t="str">
        <f t="shared" si="6"/>
        <v>04</v>
      </c>
      <c r="D25" s="21" t="s">
        <v>32</v>
      </c>
      <c r="E25" s="22"/>
      <c r="F25" s="23"/>
      <c r="G25" s="24" t="s">
        <v>33</v>
      </c>
      <c r="H25" s="25">
        <v>-8.07245</v>
      </c>
      <c r="I25" s="33">
        <v>0</v>
      </c>
      <c r="J25" s="33">
        <v>-3.94025</v>
      </c>
      <c r="K25" s="33">
        <v>4.141</v>
      </c>
      <c r="L25" s="33">
        <v>-8.2732</v>
      </c>
    </row>
    <row r="26" s="1" customFormat="1" ht="29" customHeight="1" spans="2:12">
      <c r="B26" s="20" t="str">
        <f t="shared" si="2"/>
        <v>201</v>
      </c>
      <c r="C26" s="21" t="s">
        <v>36</v>
      </c>
      <c r="D26" s="21"/>
      <c r="E26" s="22"/>
      <c r="F26" s="23" t="s">
        <v>37</v>
      </c>
      <c r="G26" s="24"/>
      <c r="H26" s="25">
        <v>-6.198567</v>
      </c>
      <c r="I26" s="33">
        <v>8.5</v>
      </c>
      <c r="J26" s="33">
        <v>-14.896504</v>
      </c>
      <c r="K26" s="33">
        <v>59.197937</v>
      </c>
      <c r="L26" s="33">
        <v>-59</v>
      </c>
    </row>
    <row r="27" s="1" customFormat="1" ht="29" customHeight="1" spans="2:12">
      <c r="B27" s="20" t="str">
        <f t="shared" si="2"/>
        <v>201</v>
      </c>
      <c r="C27" s="21" t="str">
        <f t="shared" si="6"/>
        <v>05</v>
      </c>
      <c r="D27" s="21" t="s">
        <v>17</v>
      </c>
      <c r="E27" s="22"/>
      <c r="F27" s="23"/>
      <c r="G27" s="24" t="s">
        <v>19</v>
      </c>
      <c r="H27" s="25">
        <v>-8.514363</v>
      </c>
      <c r="I27" s="33">
        <v>0</v>
      </c>
      <c r="J27" s="33">
        <v>-8.7123</v>
      </c>
      <c r="K27" s="33">
        <v>0.197937</v>
      </c>
      <c r="L27" s="33">
        <v>0</v>
      </c>
    </row>
    <row r="28" s="1" customFormat="1" ht="29" customHeight="1" spans="2:12">
      <c r="B28" s="20" t="str">
        <f t="shared" si="2"/>
        <v>201</v>
      </c>
      <c r="C28" s="21" t="str">
        <f t="shared" si="6"/>
        <v>05</v>
      </c>
      <c r="D28" s="21" t="s">
        <v>38</v>
      </c>
      <c r="E28" s="22"/>
      <c r="F28" s="23"/>
      <c r="G28" s="24" t="s">
        <v>39</v>
      </c>
      <c r="H28" s="25">
        <v>17</v>
      </c>
      <c r="I28" s="33">
        <v>0</v>
      </c>
      <c r="J28" s="33">
        <v>0</v>
      </c>
      <c r="K28" s="33">
        <v>17</v>
      </c>
      <c r="L28" s="33">
        <v>0</v>
      </c>
    </row>
    <row r="29" s="1" customFormat="1" ht="29" customHeight="1" spans="2:12">
      <c r="B29" s="20" t="str">
        <f t="shared" si="2"/>
        <v>201</v>
      </c>
      <c r="C29" s="21" t="str">
        <f t="shared" si="6"/>
        <v>05</v>
      </c>
      <c r="D29" s="21" t="s">
        <v>40</v>
      </c>
      <c r="E29" s="22"/>
      <c r="F29" s="23"/>
      <c r="G29" s="24" t="s">
        <v>41</v>
      </c>
      <c r="H29" s="25">
        <v>-20</v>
      </c>
      <c r="I29" s="33">
        <v>0</v>
      </c>
      <c r="J29" s="33">
        <v>-3</v>
      </c>
      <c r="K29" s="33">
        <v>0</v>
      </c>
      <c r="L29" s="33">
        <v>-17</v>
      </c>
    </row>
    <row r="30" s="1" customFormat="1" ht="29" customHeight="1" spans="2:12">
      <c r="B30" s="20" t="str">
        <f t="shared" si="2"/>
        <v>201</v>
      </c>
      <c r="C30" s="21" t="str">
        <f t="shared" si="6"/>
        <v>05</v>
      </c>
      <c r="D30" s="21" t="s">
        <v>32</v>
      </c>
      <c r="E30" s="22"/>
      <c r="F30" s="23"/>
      <c r="G30" s="24" t="s">
        <v>33</v>
      </c>
      <c r="H30" s="25">
        <v>5.315796</v>
      </c>
      <c r="I30" s="33">
        <v>8.5</v>
      </c>
      <c r="J30" s="33">
        <v>-3.184204</v>
      </c>
      <c r="K30" s="33">
        <v>0</v>
      </c>
      <c r="L30" s="33">
        <v>0</v>
      </c>
    </row>
    <row r="31" s="1" customFormat="1" ht="29" customHeight="1" spans="2:12">
      <c r="B31" s="20" t="str">
        <f t="shared" si="2"/>
        <v>201</v>
      </c>
      <c r="C31" s="21" t="str">
        <f t="shared" si="6"/>
        <v>05</v>
      </c>
      <c r="D31" s="21" t="s">
        <v>24</v>
      </c>
      <c r="E31" s="22"/>
      <c r="F31" s="23"/>
      <c r="G31" s="24" t="s">
        <v>42</v>
      </c>
      <c r="H31" s="25">
        <v>0</v>
      </c>
      <c r="I31" s="33">
        <v>0</v>
      </c>
      <c r="J31" s="33">
        <v>0</v>
      </c>
      <c r="K31" s="33">
        <v>42</v>
      </c>
      <c r="L31" s="33">
        <v>-42</v>
      </c>
    </row>
    <row r="32" s="1" customFormat="1" ht="29" customHeight="1" spans="2:12">
      <c r="B32" s="20" t="str">
        <f t="shared" si="2"/>
        <v>201</v>
      </c>
      <c r="C32" s="21" t="s">
        <v>38</v>
      </c>
      <c r="D32" s="21"/>
      <c r="E32" s="22"/>
      <c r="F32" s="23" t="s">
        <v>43</v>
      </c>
      <c r="G32" s="24"/>
      <c r="H32" s="25">
        <v>361.792099</v>
      </c>
      <c r="I32" s="33">
        <v>413.841252</v>
      </c>
      <c r="J32" s="33">
        <v>-53.549153</v>
      </c>
      <c r="K32" s="33">
        <v>1.5</v>
      </c>
      <c r="L32" s="33">
        <v>0</v>
      </c>
    </row>
    <row r="33" s="1" customFormat="1" ht="29" customHeight="1" spans="2:12">
      <c r="B33" s="20" t="str">
        <f t="shared" si="2"/>
        <v>201</v>
      </c>
      <c r="C33" s="21" t="str">
        <f t="shared" ref="C33:C36" si="7">C32</f>
        <v>06</v>
      </c>
      <c r="D33" s="21" t="s">
        <v>17</v>
      </c>
      <c r="E33" s="22"/>
      <c r="F33" s="23"/>
      <c r="G33" s="24" t="s">
        <v>19</v>
      </c>
      <c r="H33" s="25">
        <v>3.049099</v>
      </c>
      <c r="I33" s="33">
        <v>33.841252</v>
      </c>
      <c r="J33" s="33">
        <v>-32.292153</v>
      </c>
      <c r="K33" s="33">
        <v>1.5</v>
      </c>
      <c r="L33" s="33">
        <v>0</v>
      </c>
    </row>
    <row r="34" s="1" customFormat="1" ht="29" customHeight="1" spans="2:12">
      <c r="B34" s="20" t="str">
        <f t="shared" si="2"/>
        <v>201</v>
      </c>
      <c r="C34" s="21" t="str">
        <f t="shared" si="7"/>
        <v>06</v>
      </c>
      <c r="D34" s="21" t="s">
        <v>20</v>
      </c>
      <c r="E34" s="22"/>
      <c r="F34" s="23"/>
      <c r="G34" s="24" t="s">
        <v>21</v>
      </c>
      <c r="H34" s="25">
        <v>-11.3</v>
      </c>
      <c r="I34" s="33">
        <v>0</v>
      </c>
      <c r="J34" s="33">
        <v>-11.3</v>
      </c>
      <c r="K34" s="33">
        <v>0</v>
      </c>
      <c r="L34" s="33">
        <v>0</v>
      </c>
    </row>
    <row r="35" s="1" customFormat="1" ht="29" customHeight="1" spans="2:12">
      <c r="B35" s="20" t="str">
        <f t="shared" si="2"/>
        <v>201</v>
      </c>
      <c r="C35" s="21" t="str">
        <f t="shared" si="7"/>
        <v>06</v>
      </c>
      <c r="D35" s="21" t="s">
        <v>32</v>
      </c>
      <c r="E35" s="22"/>
      <c r="F35" s="23"/>
      <c r="G35" s="24" t="s">
        <v>33</v>
      </c>
      <c r="H35" s="25">
        <v>-9.957</v>
      </c>
      <c r="I35" s="33">
        <v>0</v>
      </c>
      <c r="J35" s="33">
        <v>-9.957</v>
      </c>
      <c r="K35" s="33">
        <v>0</v>
      </c>
      <c r="L35" s="33">
        <v>0</v>
      </c>
    </row>
    <row r="36" s="1" customFormat="1" ht="29" customHeight="1" spans="2:12">
      <c r="B36" s="20" t="str">
        <f t="shared" si="2"/>
        <v>201</v>
      </c>
      <c r="C36" s="21" t="str">
        <f t="shared" si="7"/>
        <v>06</v>
      </c>
      <c r="D36" s="21" t="s">
        <v>24</v>
      </c>
      <c r="E36" s="22"/>
      <c r="F36" s="23"/>
      <c r="G36" s="24" t="s">
        <v>44</v>
      </c>
      <c r="H36" s="25">
        <v>380</v>
      </c>
      <c r="I36" s="33">
        <v>380</v>
      </c>
      <c r="J36" s="33">
        <v>0</v>
      </c>
      <c r="K36" s="33">
        <v>0</v>
      </c>
      <c r="L36" s="33">
        <v>0</v>
      </c>
    </row>
    <row r="37" s="1" customFormat="1" ht="29" customHeight="1" spans="2:12">
      <c r="B37" s="20" t="str">
        <f t="shared" si="2"/>
        <v>201</v>
      </c>
      <c r="C37" s="21" t="s">
        <v>30</v>
      </c>
      <c r="D37" s="21"/>
      <c r="E37" s="22"/>
      <c r="F37" s="23" t="s">
        <v>45</v>
      </c>
      <c r="G37" s="24"/>
      <c r="H37" s="25">
        <v>-18.404222</v>
      </c>
      <c r="I37" s="33">
        <v>0</v>
      </c>
      <c r="J37" s="33">
        <v>-18.404222</v>
      </c>
      <c r="K37" s="33">
        <v>0</v>
      </c>
      <c r="L37" s="33">
        <v>0</v>
      </c>
    </row>
    <row r="38" s="1" customFormat="1" ht="29" customHeight="1" spans="2:12">
      <c r="B38" s="20" t="str">
        <f t="shared" si="2"/>
        <v>201</v>
      </c>
      <c r="C38" s="21" t="str">
        <f t="shared" ref="C38:C41" si="8">C37</f>
        <v>08</v>
      </c>
      <c r="D38" s="21" t="s">
        <v>17</v>
      </c>
      <c r="E38" s="22"/>
      <c r="F38" s="23"/>
      <c r="G38" s="24" t="s">
        <v>19</v>
      </c>
      <c r="H38" s="25">
        <v>-12.484222</v>
      </c>
      <c r="I38" s="33">
        <v>0</v>
      </c>
      <c r="J38" s="33">
        <v>-12.484222</v>
      </c>
      <c r="K38" s="33">
        <v>0</v>
      </c>
      <c r="L38" s="33">
        <v>0</v>
      </c>
    </row>
    <row r="39" s="1" customFormat="1" ht="29" customHeight="1" spans="2:12">
      <c r="B39" s="20" t="str">
        <f t="shared" si="2"/>
        <v>201</v>
      </c>
      <c r="C39" s="21" t="str">
        <f t="shared" si="8"/>
        <v>08</v>
      </c>
      <c r="D39" s="21" t="s">
        <v>22</v>
      </c>
      <c r="E39" s="22"/>
      <c r="F39" s="23"/>
      <c r="G39" s="24" t="s">
        <v>46</v>
      </c>
      <c r="H39" s="25">
        <v>-5.92</v>
      </c>
      <c r="I39" s="33">
        <v>0</v>
      </c>
      <c r="J39" s="33">
        <v>-5.92</v>
      </c>
      <c r="K39" s="33">
        <v>0</v>
      </c>
      <c r="L39" s="33">
        <v>0</v>
      </c>
    </row>
    <row r="40" s="1" customFormat="1" ht="29" customHeight="1" spans="2:12">
      <c r="B40" s="20" t="str">
        <f t="shared" si="2"/>
        <v>201</v>
      </c>
      <c r="C40" s="21" t="s">
        <v>47</v>
      </c>
      <c r="D40" s="21"/>
      <c r="E40" s="22"/>
      <c r="F40" s="23" t="s">
        <v>48</v>
      </c>
      <c r="G40" s="24"/>
      <c r="H40" s="25">
        <v>1000</v>
      </c>
      <c r="I40" s="33">
        <v>1000</v>
      </c>
      <c r="J40" s="33">
        <v>0</v>
      </c>
      <c r="K40" s="33">
        <v>0</v>
      </c>
      <c r="L40" s="33">
        <v>0</v>
      </c>
    </row>
    <row r="41" s="1" customFormat="1" ht="29" customHeight="1" spans="2:12">
      <c r="B41" s="20" t="str">
        <f t="shared" si="2"/>
        <v>201</v>
      </c>
      <c r="C41" s="21" t="str">
        <f t="shared" si="8"/>
        <v>09</v>
      </c>
      <c r="D41" s="21" t="s">
        <v>20</v>
      </c>
      <c r="E41" s="22"/>
      <c r="F41" s="23"/>
      <c r="G41" s="24" t="s">
        <v>21</v>
      </c>
      <c r="H41" s="25">
        <v>1000</v>
      </c>
      <c r="I41" s="33">
        <v>1000</v>
      </c>
      <c r="J41" s="33">
        <v>0</v>
      </c>
      <c r="K41" s="33">
        <v>0</v>
      </c>
      <c r="L41" s="33">
        <v>0</v>
      </c>
    </row>
    <row r="42" s="1" customFormat="1" ht="29" customHeight="1" spans="2:12">
      <c r="B42" s="20" t="str">
        <f t="shared" si="2"/>
        <v>201</v>
      </c>
      <c r="C42" s="21" t="s">
        <v>49</v>
      </c>
      <c r="D42" s="21"/>
      <c r="E42" s="22"/>
      <c r="F42" s="23" t="s">
        <v>50</v>
      </c>
      <c r="G42" s="24"/>
      <c r="H42" s="25">
        <v>34.7493</v>
      </c>
      <c r="I42" s="33">
        <v>46.5122</v>
      </c>
      <c r="J42" s="33">
        <v>-32.1327</v>
      </c>
      <c r="K42" s="33">
        <v>31.8698</v>
      </c>
      <c r="L42" s="33">
        <v>-11.5</v>
      </c>
    </row>
    <row r="43" s="1" customFormat="1" ht="29" customHeight="1" spans="2:12">
      <c r="B43" s="20" t="str">
        <f t="shared" si="2"/>
        <v>201</v>
      </c>
      <c r="C43" s="21" t="str">
        <f t="shared" ref="C43:C45" si="9">C42</f>
        <v>11</v>
      </c>
      <c r="D43" s="21" t="s">
        <v>17</v>
      </c>
      <c r="E43" s="22"/>
      <c r="F43" s="23"/>
      <c r="G43" s="24" t="s">
        <v>19</v>
      </c>
      <c r="H43" s="25">
        <v>5.0619</v>
      </c>
      <c r="I43" s="33">
        <v>43.7208</v>
      </c>
      <c r="J43" s="33">
        <v>-29.1487</v>
      </c>
      <c r="K43" s="33">
        <v>1.9898</v>
      </c>
      <c r="L43" s="33">
        <v>-11.5</v>
      </c>
    </row>
    <row r="44" s="1" customFormat="1" ht="29" customHeight="1" spans="2:12">
      <c r="B44" s="20" t="str">
        <f t="shared" si="2"/>
        <v>201</v>
      </c>
      <c r="C44" s="21" t="str">
        <f t="shared" si="9"/>
        <v>11</v>
      </c>
      <c r="D44" s="21" t="s">
        <v>32</v>
      </c>
      <c r="E44" s="22"/>
      <c r="F44" s="23"/>
      <c r="G44" s="24" t="s">
        <v>33</v>
      </c>
      <c r="H44" s="25">
        <v>-0.1926</v>
      </c>
      <c r="I44" s="33">
        <v>2.7914</v>
      </c>
      <c r="J44" s="33">
        <v>-2.984</v>
      </c>
      <c r="K44" s="33">
        <v>0</v>
      </c>
      <c r="L44" s="33">
        <v>0</v>
      </c>
    </row>
    <row r="45" s="1" customFormat="1" ht="29" customHeight="1" spans="2:12">
      <c r="B45" s="20" t="str">
        <f t="shared" si="2"/>
        <v>201</v>
      </c>
      <c r="C45" s="21" t="str">
        <f t="shared" si="9"/>
        <v>11</v>
      </c>
      <c r="D45" s="21" t="s">
        <v>24</v>
      </c>
      <c r="E45" s="22"/>
      <c r="F45" s="23"/>
      <c r="G45" s="24" t="s">
        <v>51</v>
      </c>
      <c r="H45" s="25">
        <v>29.88</v>
      </c>
      <c r="I45" s="33">
        <v>0</v>
      </c>
      <c r="J45" s="33">
        <v>0</v>
      </c>
      <c r="K45" s="33">
        <v>29.88</v>
      </c>
      <c r="L45" s="33">
        <v>0</v>
      </c>
    </row>
    <row r="46" s="1" customFormat="1" ht="29" customHeight="1" spans="2:12">
      <c r="B46" s="20" t="str">
        <f t="shared" si="2"/>
        <v>201</v>
      </c>
      <c r="C46" s="21" t="s">
        <v>52</v>
      </c>
      <c r="D46" s="21"/>
      <c r="E46" s="22"/>
      <c r="F46" s="23" t="s">
        <v>53</v>
      </c>
      <c r="G46" s="24"/>
      <c r="H46" s="25">
        <v>2.1037</v>
      </c>
      <c r="I46" s="33">
        <v>0</v>
      </c>
      <c r="J46" s="33">
        <v>-2.8963</v>
      </c>
      <c r="K46" s="33">
        <v>5</v>
      </c>
      <c r="L46" s="33">
        <v>0</v>
      </c>
    </row>
    <row r="47" s="1" customFormat="1" ht="29" customHeight="1" spans="2:12">
      <c r="B47" s="20" t="str">
        <f t="shared" si="2"/>
        <v>201</v>
      </c>
      <c r="C47" s="21" t="str">
        <f t="shared" ref="C47:C50" si="10">C46</f>
        <v>13</v>
      </c>
      <c r="D47" s="21" t="s">
        <v>17</v>
      </c>
      <c r="E47" s="22"/>
      <c r="F47" s="23"/>
      <c r="G47" s="24" t="s">
        <v>19</v>
      </c>
      <c r="H47" s="25">
        <v>-2.8963</v>
      </c>
      <c r="I47" s="33">
        <v>0</v>
      </c>
      <c r="J47" s="33">
        <v>-2.8963</v>
      </c>
      <c r="K47" s="33">
        <v>0</v>
      </c>
      <c r="L47" s="33">
        <v>0</v>
      </c>
    </row>
    <row r="48" s="1" customFormat="1" ht="29" customHeight="1" spans="2:12">
      <c r="B48" s="20" t="str">
        <f t="shared" si="2"/>
        <v>201</v>
      </c>
      <c r="C48" s="21" t="str">
        <f t="shared" si="10"/>
        <v>13</v>
      </c>
      <c r="D48" s="21" t="s">
        <v>24</v>
      </c>
      <c r="E48" s="22"/>
      <c r="F48" s="23"/>
      <c r="G48" s="24" t="s">
        <v>54</v>
      </c>
      <c r="H48" s="25">
        <v>5</v>
      </c>
      <c r="I48" s="33">
        <v>0</v>
      </c>
      <c r="J48" s="33">
        <v>0</v>
      </c>
      <c r="K48" s="33">
        <v>5</v>
      </c>
      <c r="L48" s="33">
        <v>0</v>
      </c>
    </row>
    <row r="49" s="1" customFormat="1" ht="29" customHeight="1" spans="2:12">
      <c r="B49" s="20" t="str">
        <f t="shared" si="2"/>
        <v>201</v>
      </c>
      <c r="C49" s="21" t="s">
        <v>55</v>
      </c>
      <c r="D49" s="21"/>
      <c r="E49" s="22"/>
      <c r="F49" s="23" t="s">
        <v>56</v>
      </c>
      <c r="G49" s="24"/>
      <c r="H49" s="25">
        <v>-4.5437</v>
      </c>
      <c r="I49" s="33">
        <v>0</v>
      </c>
      <c r="J49" s="33">
        <v>-4.5437</v>
      </c>
      <c r="K49" s="33">
        <v>0</v>
      </c>
      <c r="L49" s="33">
        <v>0</v>
      </c>
    </row>
    <row r="50" s="1" customFormat="1" ht="29" customHeight="1" spans="2:12">
      <c r="B50" s="20" t="str">
        <f t="shared" si="2"/>
        <v>201</v>
      </c>
      <c r="C50" s="21" t="str">
        <f t="shared" si="10"/>
        <v>14</v>
      </c>
      <c r="D50" s="21" t="s">
        <v>32</v>
      </c>
      <c r="E50" s="22"/>
      <c r="F50" s="23"/>
      <c r="G50" s="24" t="s">
        <v>33</v>
      </c>
      <c r="H50" s="25">
        <v>-4.5437</v>
      </c>
      <c r="I50" s="33">
        <v>0</v>
      </c>
      <c r="J50" s="33">
        <v>-4.5437</v>
      </c>
      <c r="K50" s="33">
        <v>0</v>
      </c>
      <c r="L50" s="33">
        <v>0</v>
      </c>
    </row>
    <row r="51" s="1" customFormat="1" ht="29" customHeight="1" spans="2:12">
      <c r="B51" s="20" t="str">
        <f t="shared" si="2"/>
        <v>201</v>
      </c>
      <c r="C51" s="21" t="s">
        <v>57</v>
      </c>
      <c r="D51" s="21"/>
      <c r="E51" s="22"/>
      <c r="F51" s="23" t="s">
        <v>58</v>
      </c>
      <c r="G51" s="24"/>
      <c r="H51" s="25">
        <v>-36.7</v>
      </c>
      <c r="I51" s="33">
        <v>0</v>
      </c>
      <c r="J51" s="33">
        <v>-37.7</v>
      </c>
      <c r="K51" s="33">
        <v>1</v>
      </c>
      <c r="L51" s="33">
        <v>0</v>
      </c>
    </row>
    <row r="52" s="1" customFormat="1" ht="29" customHeight="1" spans="2:12">
      <c r="B52" s="20" t="str">
        <f t="shared" si="2"/>
        <v>201</v>
      </c>
      <c r="C52" s="21" t="str">
        <f t="shared" ref="C52:C56" si="11">C51</f>
        <v>25</v>
      </c>
      <c r="D52" s="21" t="s">
        <v>36</v>
      </c>
      <c r="E52" s="22"/>
      <c r="F52" s="23"/>
      <c r="G52" s="24" t="s">
        <v>59</v>
      </c>
      <c r="H52" s="25">
        <v>-37.7</v>
      </c>
      <c r="I52" s="33">
        <v>0</v>
      </c>
      <c r="J52" s="33">
        <v>-37.7</v>
      </c>
      <c r="K52" s="33">
        <v>0</v>
      </c>
      <c r="L52" s="33">
        <v>0</v>
      </c>
    </row>
    <row r="53" s="1" customFormat="1" ht="29" customHeight="1" spans="2:12">
      <c r="B53" s="20" t="str">
        <f t="shared" si="2"/>
        <v>201</v>
      </c>
      <c r="C53" s="21" t="str">
        <f t="shared" si="11"/>
        <v>25</v>
      </c>
      <c r="D53" s="21" t="s">
        <v>24</v>
      </c>
      <c r="E53" s="22"/>
      <c r="F53" s="23"/>
      <c r="G53" s="24" t="s">
        <v>60</v>
      </c>
      <c r="H53" s="25">
        <v>1</v>
      </c>
      <c r="I53" s="33">
        <v>0</v>
      </c>
      <c r="J53" s="33">
        <v>0</v>
      </c>
      <c r="K53" s="33">
        <v>1</v>
      </c>
      <c r="L53" s="33">
        <v>0</v>
      </c>
    </row>
    <row r="54" s="1" customFormat="1" ht="29" customHeight="1" spans="2:12">
      <c r="B54" s="20" t="str">
        <f t="shared" si="2"/>
        <v>201</v>
      </c>
      <c r="C54" s="21" t="s">
        <v>61</v>
      </c>
      <c r="D54" s="21"/>
      <c r="E54" s="22"/>
      <c r="F54" s="23" t="s">
        <v>62</v>
      </c>
      <c r="G54" s="24"/>
      <c r="H54" s="25">
        <v>10.3396</v>
      </c>
      <c r="I54" s="33">
        <v>17.82</v>
      </c>
      <c r="J54" s="33">
        <v>-7.4804</v>
      </c>
      <c r="K54" s="33">
        <v>0</v>
      </c>
      <c r="L54" s="33">
        <v>0</v>
      </c>
    </row>
    <row r="55" s="1" customFormat="1" ht="29" customHeight="1" spans="2:12">
      <c r="B55" s="20" t="str">
        <f t="shared" si="2"/>
        <v>201</v>
      </c>
      <c r="C55" s="21" t="str">
        <f t="shared" si="11"/>
        <v>26</v>
      </c>
      <c r="D55" s="21" t="s">
        <v>17</v>
      </c>
      <c r="E55" s="22"/>
      <c r="F55" s="23"/>
      <c r="G55" s="24" t="s">
        <v>19</v>
      </c>
      <c r="H55" s="25">
        <v>4.9396</v>
      </c>
      <c r="I55" s="33">
        <v>12.42</v>
      </c>
      <c r="J55" s="33">
        <v>-7.4804</v>
      </c>
      <c r="K55" s="33">
        <v>0</v>
      </c>
      <c r="L55" s="33">
        <v>0</v>
      </c>
    </row>
    <row r="56" s="1" customFormat="1" ht="29" customHeight="1" spans="2:12">
      <c r="B56" s="20" t="str">
        <f t="shared" si="2"/>
        <v>201</v>
      </c>
      <c r="C56" s="21" t="str">
        <f t="shared" si="11"/>
        <v>26</v>
      </c>
      <c r="D56" s="21" t="s">
        <v>24</v>
      </c>
      <c r="E56" s="22"/>
      <c r="F56" s="23"/>
      <c r="G56" s="24" t="s">
        <v>63</v>
      </c>
      <c r="H56" s="25">
        <v>5.4</v>
      </c>
      <c r="I56" s="33">
        <v>5.4</v>
      </c>
      <c r="J56" s="33">
        <v>0</v>
      </c>
      <c r="K56" s="33">
        <v>0</v>
      </c>
      <c r="L56" s="33">
        <v>0</v>
      </c>
    </row>
    <row r="57" s="1" customFormat="1" ht="29" customHeight="1" spans="2:12">
      <c r="B57" s="20" t="str">
        <f t="shared" si="2"/>
        <v>201</v>
      </c>
      <c r="C57" s="21" t="s">
        <v>64</v>
      </c>
      <c r="D57" s="21"/>
      <c r="E57" s="22"/>
      <c r="F57" s="23" t="s">
        <v>65</v>
      </c>
      <c r="G57" s="24"/>
      <c r="H57" s="25">
        <v>-6.88917</v>
      </c>
      <c r="I57" s="33">
        <v>15</v>
      </c>
      <c r="J57" s="33">
        <v>-17.614174</v>
      </c>
      <c r="K57" s="33">
        <v>0.725004</v>
      </c>
      <c r="L57" s="33">
        <v>-5</v>
      </c>
    </row>
    <row r="58" s="1" customFormat="1" ht="29" customHeight="1" spans="2:12">
      <c r="B58" s="20" t="str">
        <f t="shared" si="2"/>
        <v>201</v>
      </c>
      <c r="C58" s="21" t="str">
        <f t="shared" ref="C58:C61" si="12">C57</f>
        <v>28</v>
      </c>
      <c r="D58" s="21" t="s">
        <v>17</v>
      </c>
      <c r="E58" s="22"/>
      <c r="F58" s="23"/>
      <c r="G58" s="24" t="s">
        <v>19</v>
      </c>
      <c r="H58" s="25">
        <v>-7.266822</v>
      </c>
      <c r="I58" s="33">
        <v>0</v>
      </c>
      <c r="J58" s="33">
        <v>-7.991826</v>
      </c>
      <c r="K58" s="33">
        <v>0.725004</v>
      </c>
      <c r="L58" s="33">
        <v>0</v>
      </c>
    </row>
    <row r="59" s="1" customFormat="1" ht="29" customHeight="1" spans="2:12">
      <c r="B59" s="20" t="str">
        <f t="shared" si="2"/>
        <v>201</v>
      </c>
      <c r="C59" s="21" t="str">
        <f t="shared" si="12"/>
        <v>28</v>
      </c>
      <c r="D59" s="21" t="s">
        <v>20</v>
      </c>
      <c r="E59" s="22"/>
      <c r="F59" s="23"/>
      <c r="G59" s="24" t="s">
        <v>21</v>
      </c>
      <c r="H59" s="25">
        <v>6.8</v>
      </c>
      <c r="I59" s="33">
        <v>15</v>
      </c>
      <c r="J59" s="33">
        <v>-8.2</v>
      </c>
      <c r="K59" s="33">
        <v>0</v>
      </c>
      <c r="L59" s="33">
        <v>0</v>
      </c>
    </row>
    <row r="60" s="1" customFormat="1" ht="29" customHeight="1" spans="2:12">
      <c r="B60" s="20" t="str">
        <f t="shared" si="2"/>
        <v>201</v>
      </c>
      <c r="C60" s="21" t="str">
        <f t="shared" si="12"/>
        <v>28</v>
      </c>
      <c r="D60" s="21" t="s">
        <v>22</v>
      </c>
      <c r="E60" s="22"/>
      <c r="F60" s="23"/>
      <c r="G60" s="24" t="s">
        <v>66</v>
      </c>
      <c r="H60" s="25">
        <v>-1.422348</v>
      </c>
      <c r="I60" s="33">
        <v>0</v>
      </c>
      <c r="J60" s="33">
        <v>-1.422348</v>
      </c>
      <c r="K60" s="33">
        <v>0</v>
      </c>
      <c r="L60" s="33">
        <v>0</v>
      </c>
    </row>
    <row r="61" s="1" customFormat="1" ht="29" customHeight="1" spans="2:12">
      <c r="B61" s="20" t="str">
        <f t="shared" si="2"/>
        <v>201</v>
      </c>
      <c r="C61" s="21" t="str">
        <f t="shared" si="12"/>
        <v>28</v>
      </c>
      <c r="D61" s="21" t="s">
        <v>24</v>
      </c>
      <c r="E61" s="22"/>
      <c r="F61" s="23"/>
      <c r="G61" s="24" t="s">
        <v>67</v>
      </c>
      <c r="H61" s="25">
        <v>-5</v>
      </c>
      <c r="I61" s="33">
        <v>0</v>
      </c>
      <c r="J61" s="33">
        <v>0</v>
      </c>
      <c r="K61" s="33">
        <v>0</v>
      </c>
      <c r="L61" s="33">
        <v>-5</v>
      </c>
    </row>
    <row r="62" s="1" customFormat="1" ht="29" customHeight="1" spans="2:12">
      <c r="B62" s="20" t="str">
        <f t="shared" si="2"/>
        <v>201</v>
      </c>
      <c r="C62" s="21" t="s">
        <v>68</v>
      </c>
      <c r="D62" s="21"/>
      <c r="E62" s="22"/>
      <c r="F62" s="23" t="s">
        <v>69</v>
      </c>
      <c r="G62" s="24"/>
      <c r="H62" s="25">
        <v>-37.803159</v>
      </c>
      <c r="I62" s="33">
        <v>0.714372</v>
      </c>
      <c r="J62" s="33">
        <v>-35.517531</v>
      </c>
      <c r="K62" s="33">
        <v>173.85</v>
      </c>
      <c r="L62" s="33">
        <v>-176.85</v>
      </c>
    </row>
    <row r="63" s="1" customFormat="1" ht="29" customHeight="1" spans="2:12">
      <c r="B63" s="20" t="str">
        <f t="shared" si="2"/>
        <v>201</v>
      </c>
      <c r="C63" s="21" t="str">
        <f t="shared" ref="C63:C65" si="13">C62</f>
        <v>29</v>
      </c>
      <c r="D63" s="21" t="s">
        <v>17</v>
      </c>
      <c r="E63" s="22"/>
      <c r="F63" s="23"/>
      <c r="G63" s="24" t="s">
        <v>19</v>
      </c>
      <c r="H63" s="25">
        <v>-24.303159</v>
      </c>
      <c r="I63" s="33">
        <v>0.714372</v>
      </c>
      <c r="J63" s="33">
        <v>-25.017531</v>
      </c>
      <c r="K63" s="33">
        <v>0</v>
      </c>
      <c r="L63" s="33">
        <v>0</v>
      </c>
    </row>
    <row r="64" s="1" customFormat="1" ht="29" customHeight="1" spans="2:12">
      <c r="B64" s="20" t="str">
        <f t="shared" si="2"/>
        <v>201</v>
      </c>
      <c r="C64" s="21" t="str">
        <f t="shared" si="13"/>
        <v>29</v>
      </c>
      <c r="D64" s="21" t="s">
        <v>20</v>
      </c>
      <c r="E64" s="22"/>
      <c r="F64" s="23"/>
      <c r="G64" s="24" t="s">
        <v>21</v>
      </c>
      <c r="H64" s="25">
        <v>-10.5</v>
      </c>
      <c r="I64" s="33">
        <v>0</v>
      </c>
      <c r="J64" s="33">
        <v>-10.5</v>
      </c>
      <c r="K64" s="33">
        <v>173.85</v>
      </c>
      <c r="L64" s="33">
        <v>-173.85</v>
      </c>
    </row>
    <row r="65" s="1" customFormat="1" ht="29" customHeight="1" spans="2:12">
      <c r="B65" s="20" t="str">
        <f t="shared" si="2"/>
        <v>201</v>
      </c>
      <c r="C65" s="21" t="str">
        <f t="shared" si="13"/>
        <v>29</v>
      </c>
      <c r="D65" s="21" t="s">
        <v>24</v>
      </c>
      <c r="E65" s="22"/>
      <c r="F65" s="23"/>
      <c r="G65" s="24" t="s">
        <v>70</v>
      </c>
      <c r="H65" s="25">
        <v>-3</v>
      </c>
      <c r="I65" s="33">
        <v>0</v>
      </c>
      <c r="J65" s="33">
        <v>0</v>
      </c>
      <c r="K65" s="33">
        <v>0</v>
      </c>
      <c r="L65" s="33">
        <v>-3</v>
      </c>
    </row>
    <row r="66" s="1" customFormat="1" ht="29" customHeight="1" spans="2:12">
      <c r="B66" s="20" t="str">
        <f t="shared" si="2"/>
        <v>201</v>
      </c>
      <c r="C66" s="21" t="s">
        <v>71</v>
      </c>
      <c r="D66" s="21"/>
      <c r="E66" s="22"/>
      <c r="F66" s="23" t="s">
        <v>72</v>
      </c>
      <c r="G66" s="24"/>
      <c r="H66" s="25">
        <v>2.3779</v>
      </c>
      <c r="I66" s="33">
        <v>52.9</v>
      </c>
      <c r="J66" s="33">
        <v>-50.5221</v>
      </c>
      <c r="K66" s="33">
        <v>334</v>
      </c>
      <c r="L66" s="33">
        <v>-334</v>
      </c>
    </row>
    <row r="67" s="1" customFormat="1" ht="29" customHeight="1" spans="2:12">
      <c r="B67" s="20" t="str">
        <f t="shared" si="2"/>
        <v>201</v>
      </c>
      <c r="C67" s="21" t="str">
        <f t="shared" ref="C67:C70" si="14">C66</f>
        <v>31</v>
      </c>
      <c r="D67" s="21" t="s">
        <v>17</v>
      </c>
      <c r="E67" s="22"/>
      <c r="F67" s="23"/>
      <c r="G67" s="24" t="s">
        <v>19</v>
      </c>
      <c r="H67" s="25">
        <v>-46.2417</v>
      </c>
      <c r="I67" s="33">
        <v>0</v>
      </c>
      <c r="J67" s="33">
        <v>-46.2417</v>
      </c>
      <c r="K67" s="33">
        <v>0</v>
      </c>
      <c r="L67" s="33">
        <v>0</v>
      </c>
    </row>
    <row r="68" s="1" customFormat="1" ht="29" customHeight="1" spans="2:12">
      <c r="B68" s="20" t="str">
        <f t="shared" si="2"/>
        <v>201</v>
      </c>
      <c r="C68" s="21" t="str">
        <f t="shared" si="14"/>
        <v>31</v>
      </c>
      <c r="D68" s="21" t="s">
        <v>20</v>
      </c>
      <c r="E68" s="22"/>
      <c r="F68" s="23"/>
      <c r="G68" s="24" t="s">
        <v>21</v>
      </c>
      <c r="H68" s="25">
        <v>56.9</v>
      </c>
      <c r="I68" s="33">
        <v>52.9</v>
      </c>
      <c r="J68" s="33">
        <v>0</v>
      </c>
      <c r="K68" s="33">
        <v>4</v>
      </c>
      <c r="L68" s="33">
        <v>0</v>
      </c>
    </row>
    <row r="69" s="1" customFormat="1" ht="29" customHeight="1" spans="2:12">
      <c r="B69" s="20" t="str">
        <f t="shared" si="2"/>
        <v>201</v>
      </c>
      <c r="C69" s="21" t="str">
        <f t="shared" si="14"/>
        <v>31</v>
      </c>
      <c r="D69" s="21" t="s">
        <v>36</v>
      </c>
      <c r="E69" s="22"/>
      <c r="F69" s="23"/>
      <c r="G69" s="24" t="s">
        <v>73</v>
      </c>
      <c r="H69" s="25">
        <v>-4</v>
      </c>
      <c r="I69" s="33">
        <v>0</v>
      </c>
      <c r="J69" s="33">
        <v>0</v>
      </c>
      <c r="K69" s="33">
        <v>330</v>
      </c>
      <c r="L69" s="33">
        <v>-334</v>
      </c>
    </row>
    <row r="70" s="1" customFormat="1" ht="29" customHeight="1" spans="2:12">
      <c r="B70" s="20" t="str">
        <f t="shared" si="2"/>
        <v>201</v>
      </c>
      <c r="C70" s="21" t="str">
        <f t="shared" si="14"/>
        <v>31</v>
      </c>
      <c r="D70" s="21" t="s">
        <v>32</v>
      </c>
      <c r="E70" s="22"/>
      <c r="F70" s="23"/>
      <c r="G70" s="24" t="s">
        <v>33</v>
      </c>
      <c r="H70" s="25">
        <v>-4.2804</v>
      </c>
      <c r="I70" s="33">
        <v>0</v>
      </c>
      <c r="J70" s="33">
        <v>-4.2804</v>
      </c>
      <c r="K70" s="33">
        <v>0</v>
      </c>
      <c r="L70" s="33">
        <v>0</v>
      </c>
    </row>
    <row r="71" s="1" customFormat="1" ht="29" customHeight="1" spans="2:12">
      <c r="B71" s="20" t="str">
        <f t="shared" si="2"/>
        <v>201</v>
      </c>
      <c r="C71" s="21" t="s">
        <v>74</v>
      </c>
      <c r="D71" s="21"/>
      <c r="E71" s="22"/>
      <c r="F71" s="23" t="s">
        <v>75</v>
      </c>
      <c r="G71" s="24"/>
      <c r="H71" s="25">
        <v>304.705151</v>
      </c>
      <c r="I71" s="33">
        <v>159.8</v>
      </c>
      <c r="J71" s="33">
        <v>-42.534736</v>
      </c>
      <c r="K71" s="33">
        <v>884.487801</v>
      </c>
      <c r="L71" s="33">
        <v>-697.047914</v>
      </c>
    </row>
    <row r="72" s="1" customFormat="1" ht="29" customHeight="1" spans="2:12">
      <c r="B72" s="20" t="str">
        <f t="shared" ref="B72:B98" si="15">B71</f>
        <v>201</v>
      </c>
      <c r="C72" s="21" t="str">
        <f t="shared" ref="C72:C75" si="16">C71</f>
        <v>32</v>
      </c>
      <c r="D72" s="21" t="s">
        <v>17</v>
      </c>
      <c r="E72" s="22"/>
      <c r="F72" s="23"/>
      <c r="G72" s="24" t="s">
        <v>19</v>
      </c>
      <c r="H72" s="25">
        <v>11.265264</v>
      </c>
      <c r="I72" s="33">
        <v>36.4</v>
      </c>
      <c r="J72" s="33">
        <v>-25.134736</v>
      </c>
      <c r="K72" s="33">
        <v>0</v>
      </c>
      <c r="L72" s="33">
        <v>0</v>
      </c>
    </row>
    <row r="73" s="1" customFormat="1" ht="29" customHeight="1" spans="2:12">
      <c r="B73" s="20" t="str">
        <f t="shared" si="15"/>
        <v>201</v>
      </c>
      <c r="C73" s="21" t="str">
        <f t="shared" si="16"/>
        <v>32</v>
      </c>
      <c r="D73" s="21" t="s">
        <v>20</v>
      </c>
      <c r="E73" s="22"/>
      <c r="F73" s="23"/>
      <c r="G73" s="24" t="s">
        <v>21</v>
      </c>
      <c r="H73" s="25">
        <v>193.13714</v>
      </c>
      <c r="I73" s="33">
        <v>123.4</v>
      </c>
      <c r="J73" s="33">
        <v>-15</v>
      </c>
      <c r="K73" s="33">
        <v>704.318254</v>
      </c>
      <c r="L73" s="33">
        <v>-619.581114</v>
      </c>
    </row>
    <row r="74" s="1" customFormat="1" ht="29" customHeight="1" spans="2:12">
      <c r="B74" s="20" t="str">
        <f t="shared" si="15"/>
        <v>201</v>
      </c>
      <c r="C74" s="21" t="str">
        <f t="shared" si="16"/>
        <v>32</v>
      </c>
      <c r="D74" s="21" t="s">
        <v>22</v>
      </c>
      <c r="E74" s="22"/>
      <c r="F74" s="23"/>
      <c r="G74" s="24" t="s">
        <v>76</v>
      </c>
      <c r="H74" s="25">
        <v>0</v>
      </c>
      <c r="I74" s="33">
        <v>0</v>
      </c>
      <c r="J74" s="33">
        <v>0</v>
      </c>
      <c r="K74" s="33">
        <v>0.9</v>
      </c>
      <c r="L74" s="33">
        <v>-0.9</v>
      </c>
    </row>
    <row r="75" s="1" customFormat="1" ht="29" customHeight="1" spans="2:12">
      <c r="B75" s="20" t="str">
        <f t="shared" si="15"/>
        <v>201</v>
      </c>
      <c r="C75" s="21" t="str">
        <f t="shared" si="16"/>
        <v>32</v>
      </c>
      <c r="D75" s="21" t="s">
        <v>24</v>
      </c>
      <c r="E75" s="22"/>
      <c r="F75" s="23"/>
      <c r="G75" s="24" t="s">
        <v>77</v>
      </c>
      <c r="H75" s="25">
        <v>100.302747</v>
      </c>
      <c r="I75" s="33">
        <v>0</v>
      </c>
      <c r="J75" s="33">
        <v>-2.4</v>
      </c>
      <c r="K75" s="33">
        <v>179.269547</v>
      </c>
      <c r="L75" s="33">
        <v>-76.5668</v>
      </c>
    </row>
    <row r="76" s="1" customFormat="1" ht="29" customHeight="1" spans="2:12">
      <c r="B76" s="20" t="str">
        <f t="shared" si="15"/>
        <v>201</v>
      </c>
      <c r="C76" s="21" t="s">
        <v>78</v>
      </c>
      <c r="D76" s="21"/>
      <c r="E76" s="22"/>
      <c r="F76" s="23" t="s">
        <v>79</v>
      </c>
      <c r="G76" s="24"/>
      <c r="H76" s="25">
        <v>-124.968972</v>
      </c>
      <c r="I76" s="33">
        <v>0</v>
      </c>
      <c r="J76" s="33">
        <v>-72.492572</v>
      </c>
      <c r="K76" s="33">
        <v>53</v>
      </c>
      <c r="L76" s="33">
        <v>-105.4764</v>
      </c>
    </row>
    <row r="77" s="1" customFormat="1" ht="29" customHeight="1" spans="2:12">
      <c r="B77" s="20" t="str">
        <f t="shared" si="15"/>
        <v>201</v>
      </c>
      <c r="C77" s="21" t="str">
        <f t="shared" ref="C77:C80" si="17">C76</f>
        <v>33</v>
      </c>
      <c r="D77" s="21" t="s">
        <v>17</v>
      </c>
      <c r="E77" s="22"/>
      <c r="F77" s="23"/>
      <c r="G77" s="24" t="s">
        <v>19</v>
      </c>
      <c r="H77" s="25">
        <v>-10.634839</v>
      </c>
      <c r="I77" s="33">
        <v>0</v>
      </c>
      <c r="J77" s="33">
        <v>-10.634839</v>
      </c>
      <c r="K77" s="33">
        <v>0</v>
      </c>
      <c r="L77" s="33">
        <v>0</v>
      </c>
    </row>
    <row r="78" s="1" customFormat="1" ht="29" customHeight="1" spans="2:12">
      <c r="B78" s="20" t="str">
        <f t="shared" si="15"/>
        <v>201</v>
      </c>
      <c r="C78" s="21" t="str">
        <f t="shared" si="17"/>
        <v>33</v>
      </c>
      <c r="D78" s="21" t="s">
        <v>20</v>
      </c>
      <c r="E78" s="22"/>
      <c r="F78" s="23"/>
      <c r="G78" s="24" t="s">
        <v>21</v>
      </c>
      <c r="H78" s="25">
        <v>-50.07298</v>
      </c>
      <c r="I78" s="33">
        <v>0</v>
      </c>
      <c r="J78" s="33">
        <v>-53.07298</v>
      </c>
      <c r="K78" s="33">
        <v>3</v>
      </c>
      <c r="L78" s="33">
        <v>0</v>
      </c>
    </row>
    <row r="79" s="1" customFormat="1" ht="29" customHeight="1" spans="2:12">
      <c r="B79" s="20" t="str">
        <f t="shared" si="15"/>
        <v>201</v>
      </c>
      <c r="C79" s="21" t="str">
        <f t="shared" si="17"/>
        <v>33</v>
      </c>
      <c r="D79" s="21" t="s">
        <v>32</v>
      </c>
      <c r="E79" s="22"/>
      <c r="F79" s="23"/>
      <c r="G79" s="24" t="s">
        <v>33</v>
      </c>
      <c r="H79" s="25">
        <v>-8.784753</v>
      </c>
      <c r="I79" s="33">
        <v>0</v>
      </c>
      <c r="J79" s="33">
        <v>-8.784753</v>
      </c>
      <c r="K79" s="33">
        <v>0</v>
      </c>
      <c r="L79" s="33">
        <v>0</v>
      </c>
    </row>
    <row r="80" s="1" customFormat="1" ht="29" customHeight="1" spans="2:12">
      <c r="B80" s="20" t="str">
        <f t="shared" si="15"/>
        <v>201</v>
      </c>
      <c r="C80" s="21" t="str">
        <f t="shared" si="17"/>
        <v>33</v>
      </c>
      <c r="D80" s="21" t="s">
        <v>24</v>
      </c>
      <c r="E80" s="22"/>
      <c r="F80" s="23"/>
      <c r="G80" s="24" t="s">
        <v>80</v>
      </c>
      <c r="H80" s="25">
        <v>-55.4764</v>
      </c>
      <c r="I80" s="33">
        <v>0</v>
      </c>
      <c r="J80" s="33">
        <v>0</v>
      </c>
      <c r="K80" s="33">
        <v>50</v>
      </c>
      <c r="L80" s="33">
        <v>-105.4764</v>
      </c>
    </row>
    <row r="81" s="1" customFormat="1" ht="29" customHeight="1" spans="2:12">
      <c r="B81" s="20" t="str">
        <f t="shared" si="15"/>
        <v>201</v>
      </c>
      <c r="C81" s="21" t="s">
        <v>81</v>
      </c>
      <c r="D81" s="21"/>
      <c r="E81" s="22"/>
      <c r="F81" s="23" t="s">
        <v>82</v>
      </c>
      <c r="G81" s="24"/>
      <c r="H81" s="25">
        <v>-3.231992</v>
      </c>
      <c r="I81" s="33">
        <v>0</v>
      </c>
      <c r="J81" s="33">
        <v>-6.231992</v>
      </c>
      <c r="K81" s="33">
        <v>3</v>
      </c>
      <c r="L81" s="33">
        <v>0</v>
      </c>
    </row>
    <row r="82" s="1" customFormat="1" ht="29" customHeight="1" spans="2:12">
      <c r="B82" s="20" t="str">
        <f t="shared" si="15"/>
        <v>201</v>
      </c>
      <c r="C82" s="21" t="str">
        <f t="shared" ref="C82:C88" si="18">C81</f>
        <v>34</v>
      </c>
      <c r="D82" s="21" t="s">
        <v>17</v>
      </c>
      <c r="E82" s="22"/>
      <c r="F82" s="23"/>
      <c r="G82" s="24" t="s">
        <v>19</v>
      </c>
      <c r="H82" s="25">
        <v>-6.231992</v>
      </c>
      <c r="I82" s="33">
        <v>0</v>
      </c>
      <c r="J82" s="33">
        <v>-6.231992</v>
      </c>
      <c r="K82" s="33">
        <v>0</v>
      </c>
      <c r="L82" s="33">
        <v>0</v>
      </c>
    </row>
    <row r="83" s="1" customFormat="1" ht="29" customHeight="1" spans="2:12">
      <c r="B83" s="20" t="str">
        <f t="shared" si="15"/>
        <v>201</v>
      </c>
      <c r="C83" s="21" t="str">
        <f t="shared" si="18"/>
        <v>34</v>
      </c>
      <c r="D83" s="21" t="s">
        <v>36</v>
      </c>
      <c r="E83" s="22"/>
      <c r="F83" s="23"/>
      <c r="G83" s="24" t="s">
        <v>83</v>
      </c>
      <c r="H83" s="25">
        <v>3</v>
      </c>
      <c r="I83" s="33">
        <v>0</v>
      </c>
      <c r="J83" s="33">
        <v>0</v>
      </c>
      <c r="K83" s="33">
        <v>3</v>
      </c>
      <c r="L83" s="33">
        <v>0</v>
      </c>
    </row>
    <row r="84" s="1" customFormat="1" ht="29" customHeight="1" spans="2:12">
      <c r="B84" s="20" t="str">
        <f t="shared" si="15"/>
        <v>201</v>
      </c>
      <c r="C84" s="21" t="s">
        <v>84</v>
      </c>
      <c r="D84" s="21"/>
      <c r="E84" s="22"/>
      <c r="F84" s="23" t="s">
        <v>85</v>
      </c>
      <c r="G84" s="24"/>
      <c r="H84" s="25">
        <v>-52.453215</v>
      </c>
      <c r="I84" s="33">
        <v>13.440375</v>
      </c>
      <c r="J84" s="33">
        <v>-65.97359</v>
      </c>
      <c r="K84" s="33">
        <v>1.08</v>
      </c>
      <c r="L84" s="33">
        <v>-1</v>
      </c>
    </row>
    <row r="85" s="1" customFormat="1" ht="29" customHeight="1" spans="2:12">
      <c r="B85" s="20" t="str">
        <f t="shared" si="15"/>
        <v>201</v>
      </c>
      <c r="C85" s="21" t="str">
        <f t="shared" si="18"/>
        <v>36</v>
      </c>
      <c r="D85" s="21" t="s">
        <v>17</v>
      </c>
      <c r="E85" s="22"/>
      <c r="F85" s="23"/>
      <c r="G85" s="24" t="s">
        <v>19</v>
      </c>
      <c r="H85" s="25">
        <v>-4.64529</v>
      </c>
      <c r="I85" s="33">
        <v>0</v>
      </c>
      <c r="J85" s="33">
        <v>-4.64529</v>
      </c>
      <c r="K85" s="33">
        <v>0</v>
      </c>
      <c r="L85" s="33">
        <v>0</v>
      </c>
    </row>
    <row r="86" s="1" customFormat="1" ht="29" customHeight="1" spans="2:12">
      <c r="B86" s="20" t="str">
        <f t="shared" si="15"/>
        <v>201</v>
      </c>
      <c r="C86" s="21" t="str">
        <f t="shared" si="18"/>
        <v>36</v>
      </c>
      <c r="D86" s="21" t="s">
        <v>20</v>
      </c>
      <c r="E86" s="22"/>
      <c r="F86" s="23"/>
      <c r="G86" s="24" t="s">
        <v>21</v>
      </c>
      <c r="H86" s="25">
        <v>-10.42</v>
      </c>
      <c r="I86" s="33">
        <v>0</v>
      </c>
      <c r="J86" s="33">
        <v>-11.5</v>
      </c>
      <c r="K86" s="33">
        <v>1.08</v>
      </c>
      <c r="L86" s="33">
        <v>0</v>
      </c>
    </row>
    <row r="87" s="1" customFormat="1" ht="29" customHeight="1" spans="2:12">
      <c r="B87" s="20" t="str">
        <f t="shared" si="15"/>
        <v>201</v>
      </c>
      <c r="C87" s="21" t="str">
        <f t="shared" si="18"/>
        <v>36</v>
      </c>
      <c r="D87" s="21" t="s">
        <v>32</v>
      </c>
      <c r="E87" s="22"/>
      <c r="F87" s="23"/>
      <c r="G87" s="24" t="s">
        <v>33</v>
      </c>
      <c r="H87" s="25">
        <v>-3.211</v>
      </c>
      <c r="I87" s="33">
        <v>11.5605</v>
      </c>
      <c r="J87" s="33">
        <v>-14.7715</v>
      </c>
      <c r="K87" s="33">
        <v>0</v>
      </c>
      <c r="L87" s="33">
        <v>0</v>
      </c>
    </row>
    <row r="88" s="1" customFormat="1" ht="29" customHeight="1" spans="2:12">
      <c r="B88" s="20" t="str">
        <f t="shared" si="15"/>
        <v>201</v>
      </c>
      <c r="C88" s="21" t="str">
        <f t="shared" si="18"/>
        <v>36</v>
      </c>
      <c r="D88" s="21" t="s">
        <v>24</v>
      </c>
      <c r="E88" s="22"/>
      <c r="F88" s="23"/>
      <c r="G88" s="24" t="s">
        <v>85</v>
      </c>
      <c r="H88" s="25">
        <v>-34.176925</v>
      </c>
      <c r="I88" s="33">
        <v>1.879875</v>
      </c>
      <c r="J88" s="33">
        <v>-35.0568</v>
      </c>
      <c r="K88" s="33">
        <v>0</v>
      </c>
      <c r="L88" s="33">
        <v>-1</v>
      </c>
    </row>
    <row r="89" s="1" customFormat="1" ht="29" customHeight="1" spans="2:12">
      <c r="B89" s="20" t="str">
        <f t="shared" si="15"/>
        <v>201</v>
      </c>
      <c r="C89" s="21" t="s">
        <v>86</v>
      </c>
      <c r="D89" s="21"/>
      <c r="E89" s="22"/>
      <c r="F89" s="23" t="s">
        <v>87</v>
      </c>
      <c r="G89" s="24"/>
      <c r="H89" s="25">
        <v>-288.039383</v>
      </c>
      <c r="I89" s="33">
        <v>0</v>
      </c>
      <c r="J89" s="33">
        <v>-251.20525</v>
      </c>
      <c r="K89" s="33">
        <v>79</v>
      </c>
      <c r="L89" s="33">
        <v>-115.834133</v>
      </c>
    </row>
    <row r="90" s="1" customFormat="1" ht="29" customHeight="1" spans="2:12">
      <c r="B90" s="20" t="str">
        <f t="shared" si="15"/>
        <v>201</v>
      </c>
      <c r="C90" s="21" t="str">
        <f t="shared" ref="C90:C96" si="19">C89</f>
        <v>38</v>
      </c>
      <c r="D90" s="21" t="s">
        <v>17</v>
      </c>
      <c r="E90" s="22"/>
      <c r="F90" s="23"/>
      <c r="G90" s="24" t="s">
        <v>19</v>
      </c>
      <c r="H90" s="25">
        <v>-213.1913</v>
      </c>
      <c r="I90" s="33">
        <v>0</v>
      </c>
      <c r="J90" s="33">
        <v>-213.1913</v>
      </c>
      <c r="K90" s="33">
        <v>0</v>
      </c>
      <c r="L90" s="33">
        <v>0</v>
      </c>
    </row>
    <row r="91" s="1" customFormat="1" ht="29" customHeight="1" spans="2:12">
      <c r="B91" s="20" t="str">
        <f t="shared" si="15"/>
        <v>201</v>
      </c>
      <c r="C91" s="21" t="str">
        <f t="shared" si="19"/>
        <v>38</v>
      </c>
      <c r="D91" s="21" t="s">
        <v>20</v>
      </c>
      <c r="E91" s="22"/>
      <c r="F91" s="23"/>
      <c r="G91" s="24" t="s">
        <v>21</v>
      </c>
      <c r="H91" s="25">
        <v>-7</v>
      </c>
      <c r="I91" s="33">
        <v>0</v>
      </c>
      <c r="J91" s="33">
        <v>0</v>
      </c>
      <c r="K91" s="33">
        <v>0</v>
      </c>
      <c r="L91" s="33">
        <v>-7</v>
      </c>
    </row>
    <row r="92" s="1" customFormat="1" ht="29" customHeight="1" spans="2:12">
      <c r="B92" s="20" t="str">
        <f t="shared" si="15"/>
        <v>201</v>
      </c>
      <c r="C92" s="21" t="str">
        <f t="shared" si="19"/>
        <v>38</v>
      </c>
      <c r="D92" s="21" t="s">
        <v>22</v>
      </c>
      <c r="E92" s="22"/>
      <c r="F92" s="23"/>
      <c r="G92" s="24" t="s">
        <v>88</v>
      </c>
      <c r="H92" s="25">
        <v>-24</v>
      </c>
      <c r="I92" s="33">
        <v>0</v>
      </c>
      <c r="J92" s="33">
        <v>0</v>
      </c>
      <c r="K92" s="33">
        <v>0</v>
      </c>
      <c r="L92" s="33">
        <v>-24</v>
      </c>
    </row>
    <row r="93" s="1" customFormat="1" ht="29" customHeight="1" spans="2:12">
      <c r="B93" s="20" t="str">
        <f t="shared" si="15"/>
        <v>201</v>
      </c>
      <c r="C93" s="21" t="str">
        <f t="shared" si="19"/>
        <v>38</v>
      </c>
      <c r="D93" s="21" t="s">
        <v>36</v>
      </c>
      <c r="E93" s="22"/>
      <c r="F93" s="23"/>
      <c r="G93" s="24" t="s">
        <v>89</v>
      </c>
      <c r="H93" s="25">
        <v>-21</v>
      </c>
      <c r="I93" s="33">
        <v>0</v>
      </c>
      <c r="J93" s="33">
        <v>0</v>
      </c>
      <c r="K93" s="33">
        <v>0</v>
      </c>
      <c r="L93" s="33">
        <v>-21</v>
      </c>
    </row>
    <row r="94" s="1" customFormat="1" ht="29" customHeight="1" spans="2:12">
      <c r="B94" s="20" t="str">
        <f t="shared" si="15"/>
        <v>201</v>
      </c>
      <c r="C94" s="21" t="str">
        <f t="shared" si="19"/>
        <v>38</v>
      </c>
      <c r="D94" s="21" t="s">
        <v>30</v>
      </c>
      <c r="E94" s="22"/>
      <c r="F94" s="23"/>
      <c r="G94" s="24" t="s">
        <v>90</v>
      </c>
      <c r="H94" s="25">
        <v>-10</v>
      </c>
      <c r="I94" s="33">
        <v>0</v>
      </c>
      <c r="J94" s="33">
        <v>0</v>
      </c>
      <c r="K94" s="33">
        <v>0</v>
      </c>
      <c r="L94" s="33">
        <v>-10</v>
      </c>
    </row>
    <row r="95" s="1" customFormat="1" ht="29" customHeight="1" spans="2:12">
      <c r="B95" s="20" t="str">
        <f t="shared" si="15"/>
        <v>201</v>
      </c>
      <c r="C95" s="21" t="str">
        <f t="shared" si="19"/>
        <v>38</v>
      </c>
      <c r="D95" s="21" t="s">
        <v>32</v>
      </c>
      <c r="E95" s="22"/>
      <c r="F95" s="23"/>
      <c r="G95" s="24" t="s">
        <v>33</v>
      </c>
      <c r="H95" s="25">
        <v>-67.648083</v>
      </c>
      <c r="I95" s="33">
        <v>0</v>
      </c>
      <c r="J95" s="33">
        <v>-30.81395</v>
      </c>
      <c r="K95" s="33">
        <v>0</v>
      </c>
      <c r="L95" s="33">
        <v>-36.834133</v>
      </c>
    </row>
    <row r="96" s="1" customFormat="1" ht="29" customHeight="1" spans="2:12">
      <c r="B96" s="20" t="str">
        <f t="shared" si="15"/>
        <v>201</v>
      </c>
      <c r="C96" s="21" t="str">
        <f t="shared" si="19"/>
        <v>38</v>
      </c>
      <c r="D96" s="21" t="s">
        <v>24</v>
      </c>
      <c r="E96" s="22"/>
      <c r="F96" s="23"/>
      <c r="G96" s="24" t="s">
        <v>91</v>
      </c>
      <c r="H96" s="25">
        <v>54.8</v>
      </c>
      <c r="I96" s="33">
        <v>0</v>
      </c>
      <c r="J96" s="33">
        <v>-7.2</v>
      </c>
      <c r="K96" s="33">
        <v>79</v>
      </c>
      <c r="L96" s="33">
        <v>-17</v>
      </c>
    </row>
    <row r="97" s="1" customFormat="1" ht="29" customHeight="1" spans="2:12">
      <c r="B97" s="20" t="str">
        <f t="shared" si="15"/>
        <v>201</v>
      </c>
      <c r="C97" s="21" t="s">
        <v>24</v>
      </c>
      <c r="D97" s="21"/>
      <c r="E97" s="22"/>
      <c r="F97" s="23" t="s">
        <v>92</v>
      </c>
      <c r="G97" s="24"/>
      <c r="H97" s="25">
        <f>I97+J97+K97+L97</f>
        <v>30180.5547879333</v>
      </c>
      <c r="I97" s="33">
        <v>32810.9992729333</v>
      </c>
      <c r="J97" s="33">
        <v>-1.14</v>
      </c>
      <c r="K97" s="33">
        <v>95.34</v>
      </c>
      <c r="L97" s="33">
        <f>-2824.644485+100</f>
        <v>-2724.644485</v>
      </c>
    </row>
    <row r="98" s="1" customFormat="1" ht="29" customHeight="1" spans="2:12">
      <c r="B98" s="20" t="str">
        <f t="shared" si="15"/>
        <v>201</v>
      </c>
      <c r="C98" s="21" t="str">
        <f t="shared" ref="C98:C102" si="20">C97</f>
        <v>99</v>
      </c>
      <c r="D98" s="21" t="s">
        <v>24</v>
      </c>
      <c r="E98" s="22"/>
      <c r="F98" s="23"/>
      <c r="G98" s="24" t="s">
        <v>92</v>
      </c>
      <c r="H98" s="25">
        <f>I98+J98+K98+L98</f>
        <v>30180.5547879333</v>
      </c>
      <c r="I98" s="33">
        <v>32810.9992729333</v>
      </c>
      <c r="J98" s="33">
        <v>-1.14</v>
      </c>
      <c r="K98" s="33">
        <v>95.34</v>
      </c>
      <c r="L98" s="33">
        <f>-2824.644485+100</f>
        <v>-2724.644485</v>
      </c>
    </row>
    <row r="99" s="1" customFormat="1" ht="29" customHeight="1" spans="2:12">
      <c r="B99" s="20" t="s">
        <v>93</v>
      </c>
      <c r="C99" s="21"/>
      <c r="D99" s="21"/>
      <c r="E99" s="42" t="s">
        <v>94</v>
      </c>
      <c r="F99" s="23"/>
      <c r="G99" s="24"/>
      <c r="H99" s="25">
        <v>-80.9068</v>
      </c>
      <c r="I99" s="33">
        <v>0</v>
      </c>
      <c r="J99" s="33">
        <v>-60.9068</v>
      </c>
      <c r="K99" s="33">
        <v>0</v>
      </c>
      <c r="L99" s="33">
        <v>-20</v>
      </c>
    </row>
    <row r="100" s="1" customFormat="1" ht="29" customHeight="1" spans="2:12">
      <c r="B100" s="20" t="str">
        <f t="shared" ref="B100:B102" si="21">B99</f>
        <v>203</v>
      </c>
      <c r="C100" s="21" t="s">
        <v>38</v>
      </c>
      <c r="D100" s="21"/>
      <c r="E100" s="22"/>
      <c r="F100" s="23" t="s">
        <v>95</v>
      </c>
      <c r="G100" s="24"/>
      <c r="H100" s="25">
        <v>-80.9068</v>
      </c>
      <c r="I100" s="33">
        <v>0</v>
      </c>
      <c r="J100" s="33">
        <v>-60.9068</v>
      </c>
      <c r="K100" s="33">
        <v>0</v>
      </c>
      <c r="L100" s="33">
        <v>-20</v>
      </c>
    </row>
    <row r="101" s="1" customFormat="1" ht="29" customHeight="1" spans="2:12">
      <c r="B101" s="20" t="str">
        <f t="shared" si="21"/>
        <v>203</v>
      </c>
      <c r="C101" s="21" t="str">
        <f t="shared" si="20"/>
        <v>06</v>
      </c>
      <c r="D101" s="21" t="s">
        <v>28</v>
      </c>
      <c r="E101" s="22"/>
      <c r="F101" s="23"/>
      <c r="G101" s="24" t="s">
        <v>96</v>
      </c>
      <c r="H101" s="25">
        <v>-60.9068</v>
      </c>
      <c r="I101" s="33">
        <v>0</v>
      </c>
      <c r="J101" s="33">
        <v>-60.9068</v>
      </c>
      <c r="K101" s="33">
        <v>0</v>
      </c>
      <c r="L101" s="33">
        <v>0</v>
      </c>
    </row>
    <row r="102" s="1" customFormat="1" ht="29" customHeight="1" spans="2:12">
      <c r="B102" s="20" t="str">
        <f t="shared" si="21"/>
        <v>203</v>
      </c>
      <c r="C102" s="21" t="str">
        <f t="shared" si="20"/>
        <v>06</v>
      </c>
      <c r="D102" s="21" t="s">
        <v>40</v>
      </c>
      <c r="E102" s="22"/>
      <c r="F102" s="23"/>
      <c r="G102" s="24" t="s">
        <v>97</v>
      </c>
      <c r="H102" s="25">
        <v>-20</v>
      </c>
      <c r="I102" s="33">
        <v>0</v>
      </c>
      <c r="J102" s="33">
        <v>0</v>
      </c>
      <c r="K102" s="33">
        <v>0</v>
      </c>
      <c r="L102" s="33">
        <v>-20</v>
      </c>
    </row>
    <row r="103" s="1" customFormat="1" ht="29" customHeight="1" spans="2:12">
      <c r="B103" s="20" t="s">
        <v>98</v>
      </c>
      <c r="C103" s="21"/>
      <c r="D103" s="21"/>
      <c r="E103" s="42" t="s">
        <v>99</v>
      </c>
      <c r="F103" s="23"/>
      <c r="G103" s="24"/>
      <c r="H103" s="25">
        <v>2101.983113</v>
      </c>
      <c r="I103" s="33">
        <v>2461.981914</v>
      </c>
      <c r="J103" s="33">
        <v>-609.250141</v>
      </c>
      <c r="K103" s="33">
        <v>666.5128</v>
      </c>
      <c r="L103" s="33">
        <v>-417.26146</v>
      </c>
    </row>
    <row r="104" s="1" customFormat="1" ht="29" customHeight="1" spans="2:12">
      <c r="B104" s="20" t="str">
        <f t="shared" ref="B104:B122" si="22">B103</f>
        <v>204</v>
      </c>
      <c r="C104" s="21" t="s">
        <v>20</v>
      </c>
      <c r="D104" s="21"/>
      <c r="E104" s="22"/>
      <c r="F104" s="23" t="s">
        <v>100</v>
      </c>
      <c r="G104" s="24"/>
      <c r="H104" s="25">
        <v>2108.987636</v>
      </c>
      <c r="I104" s="33">
        <v>2370.465785</v>
      </c>
      <c r="J104" s="33">
        <v>-579.058149</v>
      </c>
      <c r="K104" s="33">
        <v>530.0766</v>
      </c>
      <c r="L104" s="33">
        <v>-212.4966</v>
      </c>
    </row>
    <row r="105" s="1" customFormat="1" ht="29" customHeight="1" spans="2:12">
      <c r="B105" s="20" t="str">
        <f t="shared" si="22"/>
        <v>204</v>
      </c>
      <c r="C105" s="21" t="str">
        <f t="shared" ref="C105:C108" si="23">C104</f>
        <v>02</v>
      </c>
      <c r="D105" s="21" t="s">
        <v>17</v>
      </c>
      <c r="E105" s="22"/>
      <c r="F105" s="23"/>
      <c r="G105" s="24" t="s">
        <v>19</v>
      </c>
      <c r="H105" s="25">
        <v>170.061329</v>
      </c>
      <c r="I105" s="33">
        <v>670.458009</v>
      </c>
      <c r="J105" s="33">
        <v>-500.39668</v>
      </c>
      <c r="K105" s="33">
        <v>0</v>
      </c>
      <c r="L105" s="33">
        <v>0</v>
      </c>
    </row>
    <row r="106" s="1" customFormat="1" ht="29" customHeight="1" spans="2:12">
      <c r="B106" s="20" t="str">
        <f t="shared" si="22"/>
        <v>204</v>
      </c>
      <c r="C106" s="21" t="str">
        <f t="shared" si="23"/>
        <v>02</v>
      </c>
      <c r="D106" s="21" t="s">
        <v>101</v>
      </c>
      <c r="E106" s="22"/>
      <c r="F106" s="23"/>
      <c r="G106" s="24" t="s">
        <v>102</v>
      </c>
      <c r="H106" s="25">
        <v>1600</v>
      </c>
      <c r="I106" s="33">
        <v>1600</v>
      </c>
      <c r="J106" s="33">
        <v>0</v>
      </c>
      <c r="K106" s="33">
        <v>0</v>
      </c>
      <c r="L106" s="33">
        <v>0</v>
      </c>
    </row>
    <row r="107" s="1" customFormat="1" ht="29" customHeight="1" spans="2:12">
      <c r="B107" s="20" t="str">
        <f t="shared" si="22"/>
        <v>204</v>
      </c>
      <c r="C107" s="21" t="str">
        <f t="shared" si="23"/>
        <v>02</v>
      </c>
      <c r="D107" s="21" t="s">
        <v>32</v>
      </c>
      <c r="E107" s="22"/>
      <c r="F107" s="23"/>
      <c r="G107" s="24" t="s">
        <v>33</v>
      </c>
      <c r="H107" s="25">
        <v>21.346307</v>
      </c>
      <c r="I107" s="33">
        <v>100.007776</v>
      </c>
      <c r="J107" s="33">
        <v>-78.661469</v>
      </c>
      <c r="K107" s="33">
        <v>0</v>
      </c>
      <c r="L107" s="33">
        <v>0</v>
      </c>
    </row>
    <row r="108" s="1" customFormat="1" ht="29" customHeight="1" spans="2:12">
      <c r="B108" s="20" t="str">
        <f t="shared" si="22"/>
        <v>204</v>
      </c>
      <c r="C108" s="21" t="str">
        <f t="shared" si="23"/>
        <v>02</v>
      </c>
      <c r="D108" s="21" t="s">
        <v>24</v>
      </c>
      <c r="E108" s="22"/>
      <c r="F108" s="23"/>
      <c r="G108" s="24" t="s">
        <v>103</v>
      </c>
      <c r="H108" s="25">
        <v>317.58</v>
      </c>
      <c r="I108" s="33">
        <v>0</v>
      </c>
      <c r="J108" s="33">
        <v>0</v>
      </c>
      <c r="K108" s="33">
        <v>530.0766</v>
      </c>
      <c r="L108" s="33">
        <v>-212.4966</v>
      </c>
    </row>
    <row r="109" s="1" customFormat="1" ht="29" customHeight="1" spans="2:12">
      <c r="B109" s="20" t="str">
        <f t="shared" si="22"/>
        <v>204</v>
      </c>
      <c r="C109" s="21" t="s">
        <v>22</v>
      </c>
      <c r="D109" s="21"/>
      <c r="E109" s="22"/>
      <c r="F109" s="23" t="s">
        <v>104</v>
      </c>
      <c r="G109" s="24"/>
      <c r="H109" s="25">
        <v>70.016129</v>
      </c>
      <c r="I109" s="33">
        <v>68.516129</v>
      </c>
      <c r="J109" s="33">
        <v>0</v>
      </c>
      <c r="K109" s="33">
        <v>1.5</v>
      </c>
      <c r="L109" s="33">
        <v>0</v>
      </c>
    </row>
    <row r="110" s="1" customFormat="1" ht="29" customHeight="1" spans="2:12">
      <c r="B110" s="20" t="str">
        <f t="shared" si="22"/>
        <v>204</v>
      </c>
      <c r="C110" s="21" t="str">
        <f t="shared" ref="C110:C112" si="24">C109</f>
        <v>04</v>
      </c>
      <c r="D110" s="21" t="s">
        <v>17</v>
      </c>
      <c r="E110" s="22"/>
      <c r="F110" s="23"/>
      <c r="G110" s="24" t="s">
        <v>19</v>
      </c>
      <c r="H110" s="25">
        <v>1.5</v>
      </c>
      <c r="I110" s="33">
        <v>0</v>
      </c>
      <c r="J110" s="33">
        <v>0</v>
      </c>
      <c r="K110" s="33">
        <v>1.5</v>
      </c>
      <c r="L110" s="33">
        <v>0</v>
      </c>
    </row>
    <row r="111" s="1" customFormat="1" ht="29" customHeight="1" spans="2:12">
      <c r="B111" s="20" t="str">
        <f t="shared" si="22"/>
        <v>204</v>
      </c>
      <c r="C111" s="21" t="str">
        <f t="shared" si="24"/>
        <v>04</v>
      </c>
      <c r="D111" s="21" t="s">
        <v>28</v>
      </c>
      <c r="E111" s="22"/>
      <c r="F111" s="23"/>
      <c r="G111" s="24" t="s">
        <v>105</v>
      </c>
      <c r="H111" s="25">
        <v>11.97255</v>
      </c>
      <c r="I111" s="33">
        <v>11.97255</v>
      </c>
      <c r="J111" s="33">
        <v>0</v>
      </c>
      <c r="K111" s="33">
        <v>0</v>
      </c>
      <c r="L111" s="33">
        <v>0</v>
      </c>
    </row>
    <row r="112" s="1" customFormat="1" ht="29" customHeight="1" spans="2:12">
      <c r="B112" s="20" t="str">
        <f t="shared" si="22"/>
        <v>204</v>
      </c>
      <c r="C112" s="21" t="str">
        <f t="shared" si="24"/>
        <v>04</v>
      </c>
      <c r="D112" s="21" t="s">
        <v>24</v>
      </c>
      <c r="E112" s="22"/>
      <c r="F112" s="23"/>
      <c r="G112" s="24" t="s">
        <v>106</v>
      </c>
      <c r="H112" s="25">
        <v>56.543579</v>
      </c>
      <c r="I112" s="33">
        <v>56.543579</v>
      </c>
      <c r="J112" s="33">
        <v>0</v>
      </c>
      <c r="K112" s="33">
        <v>0</v>
      </c>
      <c r="L112" s="33">
        <v>0</v>
      </c>
    </row>
    <row r="113" s="1" customFormat="1" ht="29" customHeight="1" spans="2:12">
      <c r="B113" s="20" t="str">
        <f t="shared" si="22"/>
        <v>204</v>
      </c>
      <c r="C113" s="21" t="s">
        <v>36</v>
      </c>
      <c r="D113" s="21"/>
      <c r="E113" s="22"/>
      <c r="F113" s="23" t="s">
        <v>107</v>
      </c>
      <c r="G113" s="24"/>
      <c r="H113" s="25">
        <v>1.5</v>
      </c>
      <c r="I113" s="33">
        <v>0</v>
      </c>
      <c r="J113" s="33">
        <v>0</v>
      </c>
      <c r="K113" s="33">
        <v>1.5</v>
      </c>
      <c r="L113" s="33">
        <v>0</v>
      </c>
    </row>
    <row r="114" s="1" customFormat="1" ht="29" customHeight="1" spans="2:12">
      <c r="B114" s="20" t="str">
        <f t="shared" si="22"/>
        <v>204</v>
      </c>
      <c r="C114" s="21" t="str">
        <f t="shared" ref="C114:C120" si="25">C113</f>
        <v>05</v>
      </c>
      <c r="D114" s="21" t="s">
        <v>17</v>
      </c>
      <c r="E114" s="22"/>
      <c r="F114" s="23"/>
      <c r="G114" s="24" t="s">
        <v>19</v>
      </c>
      <c r="H114" s="25">
        <v>1.5</v>
      </c>
      <c r="I114" s="33">
        <v>0</v>
      </c>
      <c r="J114" s="33">
        <v>0</v>
      </c>
      <c r="K114" s="33">
        <v>1.5</v>
      </c>
      <c r="L114" s="33">
        <v>0</v>
      </c>
    </row>
    <row r="115" s="1" customFormat="1" ht="29" customHeight="1" spans="2:12">
      <c r="B115" s="20" t="str">
        <f t="shared" si="22"/>
        <v>204</v>
      </c>
      <c r="C115" s="21" t="s">
        <v>38</v>
      </c>
      <c r="D115" s="21"/>
      <c r="E115" s="22"/>
      <c r="F115" s="23" t="s">
        <v>108</v>
      </c>
      <c r="G115" s="24"/>
      <c r="H115" s="25">
        <v>-34.520652</v>
      </c>
      <c r="I115" s="33">
        <v>23</v>
      </c>
      <c r="J115" s="33">
        <v>-30.191992</v>
      </c>
      <c r="K115" s="33">
        <v>12.9362</v>
      </c>
      <c r="L115" s="33">
        <v>-40.26486</v>
      </c>
    </row>
    <row r="116" s="1" customFormat="1" ht="29" customHeight="1" spans="2:12">
      <c r="B116" s="20" t="str">
        <f t="shared" si="22"/>
        <v>204</v>
      </c>
      <c r="C116" s="21" t="str">
        <f t="shared" si="25"/>
        <v>06</v>
      </c>
      <c r="D116" s="21" t="s">
        <v>17</v>
      </c>
      <c r="E116" s="22"/>
      <c r="F116" s="23"/>
      <c r="G116" s="24" t="s">
        <v>19</v>
      </c>
      <c r="H116" s="25">
        <v>-42.407392</v>
      </c>
      <c r="I116" s="33">
        <v>3</v>
      </c>
      <c r="J116" s="33">
        <v>-28.026592</v>
      </c>
      <c r="K116" s="33">
        <v>5.7362</v>
      </c>
      <c r="L116" s="33">
        <v>-23.117</v>
      </c>
    </row>
    <row r="117" s="1" customFormat="1" ht="29" customHeight="1" spans="2:12">
      <c r="B117" s="20" t="str">
        <f t="shared" si="22"/>
        <v>204</v>
      </c>
      <c r="C117" s="21" t="str">
        <f t="shared" si="25"/>
        <v>06</v>
      </c>
      <c r="D117" s="21" t="s">
        <v>22</v>
      </c>
      <c r="E117" s="22"/>
      <c r="F117" s="23"/>
      <c r="G117" s="24" t="s">
        <v>109</v>
      </c>
      <c r="H117" s="25">
        <v>-9.94786</v>
      </c>
      <c r="I117" s="33">
        <v>0</v>
      </c>
      <c r="J117" s="33">
        <v>0</v>
      </c>
      <c r="K117" s="33">
        <v>0</v>
      </c>
      <c r="L117" s="33">
        <v>-9.94786</v>
      </c>
    </row>
    <row r="118" s="1" customFormat="1" ht="29" customHeight="1" spans="2:12">
      <c r="B118" s="20" t="str">
        <f t="shared" si="22"/>
        <v>204</v>
      </c>
      <c r="C118" s="21" t="str">
        <f t="shared" si="25"/>
        <v>06</v>
      </c>
      <c r="D118" s="21" t="s">
        <v>110</v>
      </c>
      <c r="E118" s="22"/>
      <c r="F118" s="23"/>
      <c r="G118" s="24" t="s">
        <v>111</v>
      </c>
      <c r="H118" s="25">
        <v>20</v>
      </c>
      <c r="I118" s="33">
        <v>20</v>
      </c>
      <c r="J118" s="33">
        <v>0</v>
      </c>
      <c r="K118" s="33">
        <v>0</v>
      </c>
      <c r="L118" s="33">
        <v>0</v>
      </c>
    </row>
    <row r="119" s="1" customFormat="1" ht="29" customHeight="1" spans="2:12">
      <c r="B119" s="20" t="str">
        <f t="shared" si="22"/>
        <v>204</v>
      </c>
      <c r="C119" s="21" t="str">
        <f t="shared" si="25"/>
        <v>06</v>
      </c>
      <c r="D119" s="21" t="s">
        <v>32</v>
      </c>
      <c r="E119" s="22"/>
      <c r="F119" s="23"/>
      <c r="G119" s="24" t="s">
        <v>33</v>
      </c>
      <c r="H119" s="25">
        <v>-2.1654</v>
      </c>
      <c r="I119" s="33">
        <v>0</v>
      </c>
      <c r="J119" s="33">
        <v>-2.1654</v>
      </c>
      <c r="K119" s="33">
        <v>0</v>
      </c>
      <c r="L119" s="33">
        <v>0</v>
      </c>
    </row>
    <row r="120" s="1" customFormat="1" ht="29" customHeight="1" spans="2:12">
      <c r="B120" s="20" t="str">
        <f t="shared" si="22"/>
        <v>204</v>
      </c>
      <c r="C120" s="21" t="str">
        <f t="shared" si="25"/>
        <v>06</v>
      </c>
      <c r="D120" s="21" t="s">
        <v>24</v>
      </c>
      <c r="E120" s="22"/>
      <c r="F120" s="23"/>
      <c r="G120" s="24" t="s">
        <v>112</v>
      </c>
      <c r="H120" s="25">
        <v>0</v>
      </c>
      <c r="I120" s="33">
        <v>0</v>
      </c>
      <c r="J120" s="33">
        <v>0</v>
      </c>
      <c r="K120" s="33">
        <v>7.2</v>
      </c>
      <c r="L120" s="33">
        <v>-7.2</v>
      </c>
    </row>
    <row r="121" s="1" customFormat="1" ht="29" customHeight="1" spans="2:12">
      <c r="B121" s="20" t="str">
        <f t="shared" si="22"/>
        <v>204</v>
      </c>
      <c r="C121" s="21" t="s">
        <v>24</v>
      </c>
      <c r="D121" s="21"/>
      <c r="E121" s="22"/>
      <c r="F121" s="23" t="s">
        <v>113</v>
      </c>
      <c r="G121" s="24"/>
      <c r="H121" s="25">
        <v>-44</v>
      </c>
      <c r="I121" s="33">
        <v>0</v>
      </c>
      <c r="J121" s="33">
        <v>0</v>
      </c>
      <c r="K121" s="33">
        <v>120.5</v>
      </c>
      <c r="L121" s="33">
        <v>-164.5</v>
      </c>
    </row>
    <row r="122" s="1" customFormat="1" ht="29" customHeight="1" spans="2:12">
      <c r="B122" s="20" t="str">
        <f t="shared" si="22"/>
        <v>204</v>
      </c>
      <c r="C122" s="21" t="str">
        <f t="shared" ref="C122:C127" si="26">C121</f>
        <v>99</v>
      </c>
      <c r="D122" s="21" t="s">
        <v>24</v>
      </c>
      <c r="E122" s="22"/>
      <c r="F122" s="23"/>
      <c r="G122" s="24" t="s">
        <v>113</v>
      </c>
      <c r="H122" s="25">
        <v>-44</v>
      </c>
      <c r="I122" s="33">
        <v>0</v>
      </c>
      <c r="J122" s="33">
        <v>0</v>
      </c>
      <c r="K122" s="33">
        <v>120.5</v>
      </c>
      <c r="L122" s="33">
        <v>-164.5</v>
      </c>
    </row>
    <row r="123" s="1" customFormat="1" ht="29" customHeight="1" spans="2:12">
      <c r="B123" s="20" t="s">
        <v>114</v>
      </c>
      <c r="C123" s="21"/>
      <c r="D123" s="21"/>
      <c r="E123" s="42" t="s">
        <v>115</v>
      </c>
      <c r="F123" s="23"/>
      <c r="G123" s="24"/>
      <c r="H123" s="25">
        <v>-22350.8462646</v>
      </c>
      <c r="I123" s="33">
        <v>4226.946797</v>
      </c>
      <c r="J123" s="33">
        <v>-27159.0275946</v>
      </c>
      <c r="K123" s="33">
        <v>47475.626219</v>
      </c>
      <c r="L123" s="33">
        <v>-46894.391686</v>
      </c>
    </row>
    <row r="124" s="1" customFormat="1" ht="29" customHeight="1" spans="2:12">
      <c r="B124" s="20" t="str">
        <f t="shared" ref="B124:B155" si="27">B123</f>
        <v>205</v>
      </c>
      <c r="C124" s="21" t="s">
        <v>17</v>
      </c>
      <c r="D124" s="21"/>
      <c r="E124" s="22"/>
      <c r="F124" s="23" t="s">
        <v>116</v>
      </c>
      <c r="G124" s="24"/>
      <c r="H124" s="25">
        <v>35.784988</v>
      </c>
      <c r="I124" s="33">
        <v>42.179126</v>
      </c>
      <c r="J124" s="33">
        <v>-37.544382</v>
      </c>
      <c r="K124" s="33">
        <v>46.110244</v>
      </c>
      <c r="L124" s="33">
        <v>-14.96</v>
      </c>
    </row>
    <row r="125" s="1" customFormat="1" ht="29" customHeight="1" spans="2:12">
      <c r="B125" s="20" t="str">
        <f t="shared" si="27"/>
        <v>205</v>
      </c>
      <c r="C125" s="21" t="str">
        <f t="shared" si="26"/>
        <v>01</v>
      </c>
      <c r="D125" s="21" t="s">
        <v>17</v>
      </c>
      <c r="E125" s="22"/>
      <c r="F125" s="23"/>
      <c r="G125" s="24" t="s">
        <v>19</v>
      </c>
      <c r="H125" s="25">
        <v>-15.38507</v>
      </c>
      <c r="I125" s="33">
        <v>0</v>
      </c>
      <c r="J125" s="33">
        <v>-15.88507</v>
      </c>
      <c r="K125" s="33">
        <v>9.26</v>
      </c>
      <c r="L125" s="33">
        <v>-8.76</v>
      </c>
    </row>
    <row r="126" s="1" customFormat="1" ht="29" customHeight="1" spans="2:12">
      <c r="B126" s="20" t="str">
        <f t="shared" si="27"/>
        <v>205</v>
      </c>
      <c r="C126" s="21" t="str">
        <f t="shared" si="26"/>
        <v>01</v>
      </c>
      <c r="D126" s="21" t="s">
        <v>20</v>
      </c>
      <c r="E126" s="22"/>
      <c r="F126" s="23"/>
      <c r="G126" s="24" t="s">
        <v>21</v>
      </c>
      <c r="H126" s="25">
        <v>-16.8</v>
      </c>
      <c r="I126" s="33">
        <v>0</v>
      </c>
      <c r="J126" s="33">
        <v>-16.8</v>
      </c>
      <c r="K126" s="33">
        <v>0</v>
      </c>
      <c r="L126" s="33">
        <v>0</v>
      </c>
    </row>
    <row r="127" s="1" customFormat="1" ht="29" customHeight="1" spans="2:12">
      <c r="B127" s="20" t="str">
        <f t="shared" si="27"/>
        <v>205</v>
      </c>
      <c r="C127" s="21" t="str">
        <f t="shared" si="26"/>
        <v>01</v>
      </c>
      <c r="D127" s="21" t="s">
        <v>24</v>
      </c>
      <c r="E127" s="22"/>
      <c r="F127" s="23"/>
      <c r="G127" s="24" t="s">
        <v>117</v>
      </c>
      <c r="H127" s="25">
        <v>67.970058</v>
      </c>
      <c r="I127" s="33">
        <v>42.179126</v>
      </c>
      <c r="J127" s="33">
        <v>-4.859312</v>
      </c>
      <c r="K127" s="33">
        <v>36.850244</v>
      </c>
      <c r="L127" s="33">
        <v>-6.2</v>
      </c>
    </row>
    <row r="128" s="1" customFormat="1" ht="29" customHeight="1" spans="2:12">
      <c r="B128" s="20" t="str">
        <f t="shared" si="27"/>
        <v>205</v>
      </c>
      <c r="C128" s="21" t="s">
        <v>20</v>
      </c>
      <c r="D128" s="21"/>
      <c r="E128" s="22"/>
      <c r="F128" s="23" t="s">
        <v>118</v>
      </c>
      <c r="G128" s="24"/>
      <c r="H128" s="25">
        <v>-9741.58551</v>
      </c>
      <c r="I128" s="33">
        <v>3526.428246</v>
      </c>
      <c r="J128" s="33">
        <v>-15515.455113</v>
      </c>
      <c r="K128" s="33">
        <v>27760.964456</v>
      </c>
      <c r="L128" s="33">
        <v>-25513.523099</v>
      </c>
    </row>
    <row r="129" s="1" customFormat="1" ht="29" customHeight="1" spans="2:12">
      <c r="B129" s="20" t="str">
        <f t="shared" si="27"/>
        <v>205</v>
      </c>
      <c r="C129" s="21" t="str">
        <f t="shared" ref="C129:C134" si="28">C128</f>
        <v>02</v>
      </c>
      <c r="D129" s="21" t="s">
        <v>17</v>
      </c>
      <c r="E129" s="22"/>
      <c r="F129" s="23"/>
      <c r="G129" s="24" t="s">
        <v>119</v>
      </c>
      <c r="H129" s="25">
        <v>-8721.375489</v>
      </c>
      <c r="I129" s="33">
        <v>256.870152</v>
      </c>
      <c r="J129" s="33">
        <v>-9003.133673</v>
      </c>
      <c r="K129" s="33">
        <v>412.349032</v>
      </c>
      <c r="L129" s="33">
        <v>-387.461</v>
      </c>
    </row>
    <row r="130" s="1" customFormat="1" ht="29" customHeight="1" spans="2:12">
      <c r="B130" s="20" t="str">
        <f t="shared" si="27"/>
        <v>205</v>
      </c>
      <c r="C130" s="21" t="str">
        <f t="shared" si="28"/>
        <v>02</v>
      </c>
      <c r="D130" s="21" t="s">
        <v>20</v>
      </c>
      <c r="E130" s="22"/>
      <c r="F130" s="23"/>
      <c r="G130" s="24" t="s">
        <v>120</v>
      </c>
      <c r="H130" s="25">
        <v>7837.595566</v>
      </c>
      <c r="I130" s="33">
        <v>1500.092085</v>
      </c>
      <c r="J130" s="33">
        <v>-3032.469928</v>
      </c>
      <c r="K130" s="33">
        <v>16230.31735</v>
      </c>
      <c r="L130" s="33">
        <v>-6860.343941</v>
      </c>
    </row>
    <row r="131" s="1" customFormat="1" ht="29" customHeight="1" spans="2:12">
      <c r="B131" s="20" t="str">
        <f t="shared" si="27"/>
        <v>205</v>
      </c>
      <c r="C131" s="21" t="str">
        <f t="shared" si="28"/>
        <v>02</v>
      </c>
      <c r="D131" s="21" t="s">
        <v>28</v>
      </c>
      <c r="E131" s="22"/>
      <c r="F131" s="23"/>
      <c r="G131" s="24" t="s">
        <v>121</v>
      </c>
      <c r="H131" s="25">
        <v>3741.423543</v>
      </c>
      <c r="I131" s="33">
        <v>844.348029</v>
      </c>
      <c r="J131" s="33">
        <v>-1282.182</v>
      </c>
      <c r="K131" s="33">
        <v>7118.473178</v>
      </c>
      <c r="L131" s="33">
        <v>-2939.215664</v>
      </c>
    </row>
    <row r="132" s="1" customFormat="1" ht="29" customHeight="1" spans="2:12">
      <c r="B132" s="20" t="str">
        <f t="shared" si="27"/>
        <v>205</v>
      </c>
      <c r="C132" s="21" t="str">
        <f t="shared" si="28"/>
        <v>02</v>
      </c>
      <c r="D132" s="21" t="s">
        <v>22</v>
      </c>
      <c r="E132" s="22"/>
      <c r="F132" s="23"/>
      <c r="G132" s="24" t="s">
        <v>122</v>
      </c>
      <c r="H132" s="25">
        <v>-737.525118</v>
      </c>
      <c r="I132" s="33">
        <v>233.78478</v>
      </c>
      <c r="J132" s="33">
        <v>-1555.20642</v>
      </c>
      <c r="K132" s="33">
        <v>640.249779</v>
      </c>
      <c r="L132" s="33">
        <v>-56.353257</v>
      </c>
    </row>
    <row r="133" s="1" customFormat="1" ht="29" customHeight="1" spans="2:12">
      <c r="B133" s="20" t="str">
        <f t="shared" si="27"/>
        <v>205</v>
      </c>
      <c r="C133" s="21" t="str">
        <f t="shared" si="28"/>
        <v>02</v>
      </c>
      <c r="D133" s="21" t="s">
        <v>36</v>
      </c>
      <c r="E133" s="22"/>
      <c r="F133" s="23"/>
      <c r="G133" s="24" t="s">
        <v>123</v>
      </c>
      <c r="H133" s="25">
        <v>-15</v>
      </c>
      <c r="I133" s="33">
        <v>0</v>
      </c>
      <c r="J133" s="33">
        <v>-15</v>
      </c>
      <c r="K133" s="33">
        <v>0</v>
      </c>
      <c r="L133" s="33">
        <v>0</v>
      </c>
    </row>
    <row r="134" s="1" customFormat="1" ht="29" customHeight="1" spans="2:12">
      <c r="B134" s="20" t="str">
        <f t="shared" si="27"/>
        <v>205</v>
      </c>
      <c r="C134" s="21" t="str">
        <f t="shared" si="28"/>
        <v>02</v>
      </c>
      <c r="D134" s="21" t="s">
        <v>24</v>
      </c>
      <c r="E134" s="22"/>
      <c r="F134" s="23"/>
      <c r="G134" s="24" t="s">
        <v>124</v>
      </c>
      <c r="H134" s="25">
        <v>-11846.704012</v>
      </c>
      <c r="I134" s="33">
        <v>691.3332</v>
      </c>
      <c r="J134" s="33">
        <v>-627.463092</v>
      </c>
      <c r="K134" s="33">
        <v>3359.575117</v>
      </c>
      <c r="L134" s="33">
        <v>-15270.149237</v>
      </c>
    </row>
    <row r="135" s="1" customFormat="1" ht="29" customHeight="1" spans="2:12">
      <c r="B135" s="20" t="str">
        <f t="shared" si="27"/>
        <v>205</v>
      </c>
      <c r="C135" s="21" t="s">
        <v>28</v>
      </c>
      <c r="D135" s="21"/>
      <c r="E135" s="22"/>
      <c r="F135" s="23" t="s">
        <v>125</v>
      </c>
      <c r="G135" s="24"/>
      <c r="H135" s="25">
        <v>-2901.885794</v>
      </c>
      <c r="I135" s="33">
        <v>453.3202</v>
      </c>
      <c r="J135" s="33">
        <v>-1722.97897</v>
      </c>
      <c r="K135" s="33">
        <v>379.994573</v>
      </c>
      <c r="L135" s="33">
        <v>-2012.221597</v>
      </c>
    </row>
    <row r="136" s="1" customFormat="1" ht="29" customHeight="1" spans="2:12">
      <c r="B136" s="20" t="str">
        <f t="shared" si="27"/>
        <v>205</v>
      </c>
      <c r="C136" s="21" t="str">
        <f t="shared" ref="C136:C140" si="29">C135</f>
        <v>03</v>
      </c>
      <c r="D136" s="21" t="s">
        <v>17</v>
      </c>
      <c r="E136" s="22"/>
      <c r="F136" s="23"/>
      <c r="G136" s="24" t="s">
        <v>126</v>
      </c>
      <c r="H136" s="25">
        <v>-4.033</v>
      </c>
      <c r="I136" s="33">
        <v>4.6575</v>
      </c>
      <c r="J136" s="33">
        <v>-8.6905</v>
      </c>
      <c r="K136" s="33">
        <v>0</v>
      </c>
      <c r="L136" s="33">
        <v>0</v>
      </c>
    </row>
    <row r="137" s="1" customFormat="1" ht="29" customHeight="1" spans="2:12">
      <c r="B137" s="20" t="str">
        <f t="shared" si="27"/>
        <v>205</v>
      </c>
      <c r="C137" s="21" t="str">
        <f t="shared" si="29"/>
        <v>03</v>
      </c>
      <c r="D137" s="21" t="s">
        <v>20</v>
      </c>
      <c r="E137" s="22"/>
      <c r="F137" s="23"/>
      <c r="G137" s="24" t="s">
        <v>127</v>
      </c>
      <c r="H137" s="25">
        <v>-2897.852794</v>
      </c>
      <c r="I137" s="33">
        <v>448.6627</v>
      </c>
      <c r="J137" s="33">
        <v>-1714.28847</v>
      </c>
      <c r="K137" s="33">
        <v>379.994573</v>
      </c>
      <c r="L137" s="33">
        <v>-2012.221597</v>
      </c>
    </row>
    <row r="138" s="1" customFormat="1" ht="29" customHeight="1" spans="2:12">
      <c r="B138" s="20" t="str">
        <f t="shared" si="27"/>
        <v>205</v>
      </c>
      <c r="C138" s="21" t="s">
        <v>22</v>
      </c>
      <c r="D138" s="21"/>
      <c r="E138" s="22"/>
      <c r="F138" s="23" t="s">
        <v>128</v>
      </c>
      <c r="G138" s="24"/>
      <c r="H138" s="25">
        <v>-14.963256</v>
      </c>
      <c r="I138" s="33">
        <v>2</v>
      </c>
      <c r="J138" s="33">
        <v>-23.6495</v>
      </c>
      <c r="K138" s="33">
        <v>46.686244</v>
      </c>
      <c r="L138" s="33">
        <v>-40</v>
      </c>
    </row>
    <row r="139" s="1" customFormat="1" ht="29" customHeight="1" spans="2:12">
      <c r="B139" s="20" t="str">
        <f t="shared" si="27"/>
        <v>205</v>
      </c>
      <c r="C139" s="21" t="str">
        <f t="shared" si="29"/>
        <v>04</v>
      </c>
      <c r="D139" s="21" t="s">
        <v>22</v>
      </c>
      <c r="E139" s="22"/>
      <c r="F139" s="23"/>
      <c r="G139" s="24" t="s">
        <v>129</v>
      </c>
      <c r="H139" s="25">
        <v>-16.963256</v>
      </c>
      <c r="I139" s="33">
        <v>0</v>
      </c>
      <c r="J139" s="33">
        <v>-23.6495</v>
      </c>
      <c r="K139" s="33">
        <v>6.686244</v>
      </c>
      <c r="L139" s="33">
        <v>0</v>
      </c>
    </row>
    <row r="140" s="1" customFormat="1" ht="29" customHeight="1" spans="2:12">
      <c r="B140" s="20" t="str">
        <f t="shared" si="27"/>
        <v>205</v>
      </c>
      <c r="C140" s="21" t="str">
        <f t="shared" si="29"/>
        <v>04</v>
      </c>
      <c r="D140" s="21" t="s">
        <v>24</v>
      </c>
      <c r="E140" s="22"/>
      <c r="F140" s="23"/>
      <c r="G140" s="24" t="s">
        <v>130</v>
      </c>
      <c r="H140" s="25">
        <v>2</v>
      </c>
      <c r="I140" s="33">
        <v>2</v>
      </c>
      <c r="J140" s="33">
        <v>0</v>
      </c>
      <c r="K140" s="33">
        <v>40</v>
      </c>
      <c r="L140" s="33">
        <v>-40</v>
      </c>
    </row>
    <row r="141" s="1" customFormat="1" ht="29" customHeight="1" spans="2:12">
      <c r="B141" s="20" t="str">
        <f t="shared" si="27"/>
        <v>205</v>
      </c>
      <c r="C141" s="21" t="s">
        <v>36</v>
      </c>
      <c r="D141" s="21"/>
      <c r="E141" s="22"/>
      <c r="F141" s="23" t="s">
        <v>131</v>
      </c>
      <c r="G141" s="24"/>
      <c r="H141" s="25">
        <v>0</v>
      </c>
      <c r="I141" s="33">
        <v>0</v>
      </c>
      <c r="J141" s="33">
        <v>0</v>
      </c>
      <c r="K141" s="33">
        <v>4.9515</v>
      </c>
      <c r="L141" s="33">
        <v>-4.9515</v>
      </c>
    </row>
    <row r="142" s="1" customFormat="1" ht="29" customHeight="1" spans="2:12">
      <c r="B142" s="20" t="str">
        <f t="shared" si="27"/>
        <v>205</v>
      </c>
      <c r="C142" s="21" t="str">
        <f t="shared" ref="C142:C145" si="30">C141</f>
        <v>05</v>
      </c>
      <c r="D142" s="21" t="s">
        <v>17</v>
      </c>
      <c r="E142" s="22"/>
      <c r="F142" s="23"/>
      <c r="G142" s="24" t="s">
        <v>132</v>
      </c>
      <c r="H142" s="25">
        <v>0</v>
      </c>
      <c r="I142" s="33">
        <v>0</v>
      </c>
      <c r="J142" s="33">
        <v>0</v>
      </c>
      <c r="K142" s="33">
        <v>4.9515</v>
      </c>
      <c r="L142" s="33">
        <v>-4.9515</v>
      </c>
    </row>
    <row r="143" s="1" customFormat="1" ht="29" customHeight="1" spans="2:12">
      <c r="B143" s="20" t="str">
        <f t="shared" si="27"/>
        <v>205</v>
      </c>
      <c r="C143" s="21" t="s">
        <v>40</v>
      </c>
      <c r="D143" s="21"/>
      <c r="E143" s="22"/>
      <c r="F143" s="23" t="s">
        <v>133</v>
      </c>
      <c r="G143" s="24"/>
      <c r="H143" s="25">
        <v>-99.082412</v>
      </c>
      <c r="I143" s="33">
        <v>0</v>
      </c>
      <c r="J143" s="33">
        <v>-111.8909</v>
      </c>
      <c r="K143" s="33">
        <v>638.852938</v>
      </c>
      <c r="L143" s="33">
        <v>-626.04445</v>
      </c>
    </row>
    <row r="144" s="1" customFormat="1" ht="29" customHeight="1" spans="2:12">
      <c r="B144" s="20" t="str">
        <f t="shared" si="27"/>
        <v>205</v>
      </c>
      <c r="C144" s="21" t="str">
        <f t="shared" si="30"/>
        <v>07</v>
      </c>
      <c r="D144" s="21" t="s">
        <v>17</v>
      </c>
      <c r="E144" s="22"/>
      <c r="F144" s="23"/>
      <c r="G144" s="24" t="s">
        <v>134</v>
      </c>
      <c r="H144" s="25">
        <v>-60.842812</v>
      </c>
      <c r="I144" s="33">
        <v>0</v>
      </c>
      <c r="J144" s="33">
        <v>-73.6513</v>
      </c>
      <c r="K144" s="33">
        <v>12.808488</v>
      </c>
      <c r="L144" s="33">
        <v>0</v>
      </c>
    </row>
    <row r="145" s="1" customFormat="1" ht="29" customHeight="1" spans="2:12">
      <c r="B145" s="20" t="str">
        <f t="shared" si="27"/>
        <v>205</v>
      </c>
      <c r="C145" s="21" t="str">
        <f t="shared" si="30"/>
        <v>07</v>
      </c>
      <c r="D145" s="21" t="s">
        <v>24</v>
      </c>
      <c r="E145" s="22"/>
      <c r="F145" s="23"/>
      <c r="G145" s="24" t="s">
        <v>135</v>
      </c>
      <c r="H145" s="25">
        <v>-38.2396</v>
      </c>
      <c r="I145" s="33">
        <v>0</v>
      </c>
      <c r="J145" s="33">
        <v>-38.2396</v>
      </c>
      <c r="K145" s="33">
        <v>626.04445</v>
      </c>
      <c r="L145" s="33">
        <v>-626.04445</v>
      </c>
    </row>
    <row r="146" s="1" customFormat="1" ht="29" customHeight="1" spans="2:12">
      <c r="B146" s="20" t="str">
        <f t="shared" si="27"/>
        <v>205</v>
      </c>
      <c r="C146" s="21" t="s">
        <v>30</v>
      </c>
      <c r="D146" s="21"/>
      <c r="E146" s="22"/>
      <c r="F146" s="23" t="s">
        <v>136</v>
      </c>
      <c r="G146" s="24"/>
      <c r="H146" s="25">
        <v>6.64445640000001</v>
      </c>
      <c r="I146" s="33">
        <v>125.217626</v>
      </c>
      <c r="J146" s="33">
        <v>-115.8259056</v>
      </c>
      <c r="K146" s="33">
        <v>92.499836</v>
      </c>
      <c r="L146" s="33">
        <v>-95.2471</v>
      </c>
    </row>
    <row r="147" s="1" customFormat="1" ht="29" customHeight="1" spans="2:12">
      <c r="B147" s="20" t="str">
        <f t="shared" si="27"/>
        <v>205</v>
      </c>
      <c r="C147" s="21" t="str">
        <f t="shared" ref="C147:C150" si="31">C146</f>
        <v>08</v>
      </c>
      <c r="D147" s="21" t="s">
        <v>17</v>
      </c>
      <c r="E147" s="22"/>
      <c r="F147" s="23"/>
      <c r="G147" s="24" t="s">
        <v>137</v>
      </c>
      <c r="H147" s="25">
        <v>-78.8211296</v>
      </c>
      <c r="I147" s="33">
        <v>0</v>
      </c>
      <c r="J147" s="33">
        <v>-90.0738656</v>
      </c>
      <c r="K147" s="33">
        <v>81.252736</v>
      </c>
      <c r="L147" s="33">
        <v>-70</v>
      </c>
    </row>
    <row r="148" s="1" customFormat="1" ht="29" customHeight="1" spans="2:12">
      <c r="B148" s="20" t="str">
        <f t="shared" si="27"/>
        <v>205</v>
      </c>
      <c r="C148" s="21" t="str">
        <f t="shared" si="31"/>
        <v>08</v>
      </c>
      <c r="D148" s="21" t="s">
        <v>20</v>
      </c>
      <c r="E148" s="22"/>
      <c r="F148" s="23"/>
      <c r="G148" s="24" t="s">
        <v>138</v>
      </c>
      <c r="H148" s="25">
        <v>104.74356</v>
      </c>
      <c r="I148" s="33">
        <v>124.4956</v>
      </c>
      <c r="J148" s="33">
        <v>-19.75204</v>
      </c>
      <c r="K148" s="33">
        <v>11.2471</v>
      </c>
      <c r="L148" s="33">
        <v>-11.2471</v>
      </c>
    </row>
    <row r="149" s="1" customFormat="1" ht="29" customHeight="1" spans="2:12">
      <c r="B149" s="20" t="str">
        <f t="shared" si="27"/>
        <v>205</v>
      </c>
      <c r="C149" s="21" t="str">
        <f t="shared" si="31"/>
        <v>08</v>
      </c>
      <c r="D149" s="21" t="s">
        <v>28</v>
      </c>
      <c r="E149" s="22"/>
      <c r="F149" s="23"/>
      <c r="G149" s="24" t="s">
        <v>139</v>
      </c>
      <c r="H149" s="25">
        <v>-20</v>
      </c>
      <c r="I149" s="33">
        <v>0</v>
      </c>
      <c r="J149" s="33">
        <v>-6</v>
      </c>
      <c r="K149" s="33">
        <v>0</v>
      </c>
      <c r="L149" s="33">
        <v>-14</v>
      </c>
    </row>
    <row r="150" s="1" customFormat="1" ht="29" customHeight="1" spans="2:12">
      <c r="B150" s="20" t="str">
        <f t="shared" si="27"/>
        <v>205</v>
      </c>
      <c r="C150" s="21" t="str">
        <f t="shared" si="31"/>
        <v>08</v>
      </c>
      <c r="D150" s="21" t="s">
        <v>24</v>
      </c>
      <c r="E150" s="22"/>
      <c r="F150" s="23"/>
      <c r="G150" s="24" t="s">
        <v>140</v>
      </c>
      <c r="H150" s="25">
        <v>0.722026</v>
      </c>
      <c r="I150" s="33">
        <v>0.722026</v>
      </c>
      <c r="J150" s="33">
        <v>0</v>
      </c>
      <c r="K150" s="33">
        <v>0</v>
      </c>
      <c r="L150" s="33">
        <v>0</v>
      </c>
    </row>
    <row r="151" s="1" customFormat="1" ht="29" customHeight="1" spans="2:12">
      <c r="B151" s="20" t="str">
        <f t="shared" si="27"/>
        <v>205</v>
      </c>
      <c r="C151" s="21" t="s">
        <v>47</v>
      </c>
      <c r="D151" s="21"/>
      <c r="E151" s="22"/>
      <c r="F151" s="23" t="s">
        <v>141</v>
      </c>
      <c r="G151" s="24"/>
      <c r="H151" s="25">
        <v>-9638.381146</v>
      </c>
      <c r="I151" s="33">
        <v>73.787678</v>
      </c>
      <c r="J151" s="33">
        <v>-9618.168824</v>
      </c>
      <c r="K151" s="33">
        <v>17695.44394</v>
      </c>
      <c r="L151" s="33">
        <v>-17789.44394</v>
      </c>
    </row>
    <row r="152" s="1" customFormat="1" ht="29" customHeight="1" spans="2:12">
      <c r="B152" s="20" t="str">
        <f t="shared" si="27"/>
        <v>205</v>
      </c>
      <c r="C152" s="21" t="str">
        <f t="shared" ref="C152:C155" si="32">C151</f>
        <v>09</v>
      </c>
      <c r="D152" s="21" t="s">
        <v>28</v>
      </c>
      <c r="E152" s="22"/>
      <c r="F152" s="23"/>
      <c r="G152" s="24" t="s">
        <v>142</v>
      </c>
      <c r="H152" s="25">
        <v>-4521.427053</v>
      </c>
      <c r="I152" s="33">
        <v>0</v>
      </c>
      <c r="J152" s="33">
        <v>-4521.427053</v>
      </c>
      <c r="K152" s="33">
        <v>0</v>
      </c>
      <c r="L152" s="33">
        <v>0</v>
      </c>
    </row>
    <row r="153" s="1" customFormat="1" ht="29" customHeight="1" spans="2:12">
      <c r="B153" s="20" t="str">
        <f t="shared" si="27"/>
        <v>205</v>
      </c>
      <c r="C153" s="21" t="str">
        <f t="shared" si="32"/>
        <v>09</v>
      </c>
      <c r="D153" s="21" t="s">
        <v>24</v>
      </c>
      <c r="E153" s="22"/>
      <c r="F153" s="23"/>
      <c r="G153" s="24" t="s">
        <v>143</v>
      </c>
      <c r="H153" s="25">
        <v>-5116.954093</v>
      </c>
      <c r="I153" s="33">
        <v>73.787678</v>
      </c>
      <c r="J153" s="33">
        <v>-5096.741771</v>
      </c>
      <c r="K153" s="33">
        <v>17695.44394</v>
      </c>
      <c r="L153" s="33">
        <v>-17789.44394</v>
      </c>
    </row>
    <row r="154" s="1" customFormat="1" ht="29" customHeight="1" spans="2:12">
      <c r="B154" s="20" t="str">
        <f t="shared" si="27"/>
        <v>205</v>
      </c>
      <c r="C154" s="21" t="s">
        <v>24</v>
      </c>
      <c r="D154" s="21"/>
      <c r="E154" s="22"/>
      <c r="F154" s="23" t="s">
        <v>144</v>
      </c>
      <c r="G154" s="24"/>
      <c r="H154" s="25">
        <v>2.62240899999999</v>
      </c>
      <c r="I154" s="33">
        <v>4.013921</v>
      </c>
      <c r="J154" s="33">
        <v>-13.514</v>
      </c>
      <c r="K154" s="33">
        <v>810.122488</v>
      </c>
      <c r="L154" s="33">
        <v>-798</v>
      </c>
    </row>
    <row r="155" s="1" customFormat="1" ht="29" customHeight="1" spans="2:12">
      <c r="B155" s="20" t="str">
        <f t="shared" si="27"/>
        <v>205</v>
      </c>
      <c r="C155" s="21" t="str">
        <f t="shared" si="32"/>
        <v>99</v>
      </c>
      <c r="D155" s="21" t="s">
        <v>24</v>
      </c>
      <c r="E155" s="22"/>
      <c r="F155" s="23"/>
      <c r="G155" s="24" t="s">
        <v>144</v>
      </c>
      <c r="H155" s="25">
        <v>2.62240899999999</v>
      </c>
      <c r="I155" s="33">
        <v>4.013921</v>
      </c>
      <c r="J155" s="33">
        <v>-13.514</v>
      </c>
      <c r="K155" s="33">
        <v>810.122488</v>
      </c>
      <c r="L155" s="33">
        <v>-798</v>
      </c>
    </row>
    <row r="156" s="1" customFormat="1" ht="29" customHeight="1" spans="2:12">
      <c r="B156" s="20" t="s">
        <v>145</v>
      </c>
      <c r="C156" s="21"/>
      <c r="D156" s="21"/>
      <c r="E156" s="42" t="s">
        <v>146</v>
      </c>
      <c r="F156" s="23"/>
      <c r="G156" s="24"/>
      <c r="H156" s="25">
        <v>-29.030083</v>
      </c>
      <c r="I156" s="33">
        <v>0</v>
      </c>
      <c r="J156" s="33">
        <v>-45.361222</v>
      </c>
      <c r="K156" s="33">
        <v>2034.491139</v>
      </c>
      <c r="L156" s="33">
        <v>-2018.16</v>
      </c>
    </row>
    <row r="157" s="1" customFormat="1" ht="29" customHeight="1" spans="2:12">
      <c r="B157" s="20" t="str">
        <f t="shared" ref="B157:B165" si="33">B156</f>
        <v>206</v>
      </c>
      <c r="C157" s="21" t="s">
        <v>17</v>
      </c>
      <c r="D157" s="21"/>
      <c r="E157" s="22"/>
      <c r="F157" s="23" t="s">
        <v>147</v>
      </c>
      <c r="G157" s="24"/>
      <c r="H157" s="25">
        <v>-27.66864</v>
      </c>
      <c r="I157" s="33">
        <v>0</v>
      </c>
      <c r="J157" s="33">
        <v>-28.979779</v>
      </c>
      <c r="K157" s="33">
        <v>4.311139</v>
      </c>
      <c r="L157" s="33">
        <v>-3</v>
      </c>
    </row>
    <row r="158" s="1" customFormat="1" ht="29" customHeight="1" spans="2:12">
      <c r="B158" s="20" t="str">
        <f t="shared" si="33"/>
        <v>206</v>
      </c>
      <c r="C158" s="21" t="str">
        <f t="shared" ref="C158:C161" si="34">C157</f>
        <v>01</v>
      </c>
      <c r="D158" s="21" t="s">
        <v>17</v>
      </c>
      <c r="E158" s="22"/>
      <c r="F158" s="23"/>
      <c r="G158" s="24" t="s">
        <v>19</v>
      </c>
      <c r="H158" s="25">
        <v>-24.66864</v>
      </c>
      <c r="I158" s="33">
        <v>0</v>
      </c>
      <c r="J158" s="33">
        <v>-28.979779</v>
      </c>
      <c r="K158" s="33">
        <v>4.311139</v>
      </c>
      <c r="L158" s="33">
        <v>0</v>
      </c>
    </row>
    <row r="159" s="1" customFormat="1" ht="29" customHeight="1" spans="2:12">
      <c r="B159" s="20" t="str">
        <f t="shared" si="33"/>
        <v>206</v>
      </c>
      <c r="C159" s="21" t="str">
        <f t="shared" si="34"/>
        <v>01</v>
      </c>
      <c r="D159" s="21" t="s">
        <v>20</v>
      </c>
      <c r="E159" s="22"/>
      <c r="F159" s="23"/>
      <c r="G159" s="24" t="s">
        <v>21</v>
      </c>
      <c r="H159" s="25">
        <v>-3</v>
      </c>
      <c r="I159" s="33">
        <v>0</v>
      </c>
      <c r="J159" s="33">
        <v>0</v>
      </c>
      <c r="K159" s="33">
        <v>0</v>
      </c>
      <c r="L159" s="33">
        <v>-3</v>
      </c>
    </row>
    <row r="160" s="1" customFormat="1" ht="29" customHeight="1" spans="2:12">
      <c r="B160" s="20" t="str">
        <f t="shared" si="33"/>
        <v>206</v>
      </c>
      <c r="C160" s="21" t="s">
        <v>22</v>
      </c>
      <c r="D160" s="21"/>
      <c r="E160" s="22"/>
      <c r="F160" s="23" t="s">
        <v>148</v>
      </c>
      <c r="G160" s="24"/>
      <c r="H160" s="25">
        <v>-440.5</v>
      </c>
      <c r="I160" s="33">
        <v>0</v>
      </c>
      <c r="J160" s="33">
        <v>0</v>
      </c>
      <c r="K160" s="33">
        <v>159.5</v>
      </c>
      <c r="L160" s="33">
        <v>-600</v>
      </c>
    </row>
    <row r="161" s="1" customFormat="1" ht="29" customHeight="1" spans="2:12">
      <c r="B161" s="20" t="str">
        <f t="shared" si="33"/>
        <v>206</v>
      </c>
      <c r="C161" s="21" t="str">
        <f t="shared" si="34"/>
        <v>04</v>
      </c>
      <c r="D161" s="21" t="s">
        <v>22</v>
      </c>
      <c r="E161" s="22"/>
      <c r="F161" s="23"/>
      <c r="G161" s="24" t="s">
        <v>149</v>
      </c>
      <c r="H161" s="25">
        <v>-440.5</v>
      </c>
      <c r="I161" s="33">
        <v>0</v>
      </c>
      <c r="J161" s="33">
        <v>0</v>
      </c>
      <c r="K161" s="33">
        <v>159.5</v>
      </c>
      <c r="L161" s="33">
        <v>-600</v>
      </c>
    </row>
    <row r="162" s="1" customFormat="1" ht="29" customHeight="1" spans="2:12">
      <c r="B162" s="20" t="str">
        <f t="shared" si="33"/>
        <v>206</v>
      </c>
      <c r="C162" s="21" t="s">
        <v>36</v>
      </c>
      <c r="D162" s="21"/>
      <c r="E162" s="22"/>
      <c r="F162" s="23" t="s">
        <v>150</v>
      </c>
      <c r="G162" s="24"/>
      <c r="H162" s="25">
        <v>439.138557</v>
      </c>
      <c r="I162" s="33">
        <v>0</v>
      </c>
      <c r="J162" s="33">
        <v>-16.381443</v>
      </c>
      <c r="K162" s="33">
        <v>1870.68</v>
      </c>
      <c r="L162" s="33">
        <v>-1415.16</v>
      </c>
    </row>
    <row r="163" s="1" customFormat="1" ht="29" customHeight="1" spans="2:12">
      <c r="B163" s="20" t="str">
        <f t="shared" si="33"/>
        <v>206</v>
      </c>
      <c r="C163" s="21" t="str">
        <f t="shared" ref="C163:C165" si="35">C162</f>
        <v>05</v>
      </c>
      <c r="D163" s="21" t="s">
        <v>17</v>
      </c>
      <c r="E163" s="22"/>
      <c r="F163" s="23"/>
      <c r="G163" s="24" t="s">
        <v>151</v>
      </c>
      <c r="H163" s="25">
        <v>-16.381443</v>
      </c>
      <c r="I163" s="33">
        <v>0</v>
      </c>
      <c r="J163" s="33">
        <v>-16.381443</v>
      </c>
      <c r="K163" s="33">
        <v>0</v>
      </c>
      <c r="L163" s="33">
        <v>0</v>
      </c>
    </row>
    <row r="164" s="1" customFormat="1" ht="29" customHeight="1" spans="2:12">
      <c r="B164" s="20" t="str">
        <f t="shared" si="33"/>
        <v>206</v>
      </c>
      <c r="C164" s="21" t="str">
        <f t="shared" si="35"/>
        <v>05</v>
      </c>
      <c r="D164" s="21" t="s">
        <v>28</v>
      </c>
      <c r="E164" s="22"/>
      <c r="F164" s="23"/>
      <c r="G164" s="24" t="s">
        <v>152</v>
      </c>
      <c r="H164" s="25">
        <v>-144.48</v>
      </c>
      <c r="I164" s="33">
        <v>0</v>
      </c>
      <c r="J164" s="33">
        <v>0</v>
      </c>
      <c r="K164" s="33">
        <v>1270.68</v>
      </c>
      <c r="L164" s="33">
        <v>-1415.16</v>
      </c>
    </row>
    <row r="165" s="1" customFormat="1" ht="29" customHeight="1" spans="2:12">
      <c r="B165" s="20" t="str">
        <f t="shared" si="33"/>
        <v>206</v>
      </c>
      <c r="C165" s="21" t="str">
        <f t="shared" si="35"/>
        <v>05</v>
      </c>
      <c r="D165" s="21" t="s">
        <v>24</v>
      </c>
      <c r="E165" s="22"/>
      <c r="F165" s="23"/>
      <c r="G165" s="24" t="s">
        <v>153</v>
      </c>
      <c r="H165" s="25">
        <v>600</v>
      </c>
      <c r="I165" s="33">
        <v>0</v>
      </c>
      <c r="J165" s="33">
        <v>0</v>
      </c>
      <c r="K165" s="33">
        <v>600</v>
      </c>
      <c r="L165" s="33">
        <v>0</v>
      </c>
    </row>
    <row r="166" s="1" customFormat="1" ht="29" customHeight="1" spans="2:12">
      <c r="B166" s="20" t="s">
        <v>154</v>
      </c>
      <c r="C166" s="21"/>
      <c r="D166" s="21"/>
      <c r="E166" s="42" t="s">
        <v>155</v>
      </c>
      <c r="F166" s="23"/>
      <c r="G166" s="24"/>
      <c r="H166" s="25">
        <v>-639.849617</v>
      </c>
      <c r="I166" s="33">
        <v>1172.586521</v>
      </c>
      <c r="J166" s="33">
        <v>-1804.240334</v>
      </c>
      <c r="K166" s="33">
        <v>701.645042</v>
      </c>
      <c r="L166" s="33">
        <v>-709.840846</v>
      </c>
    </row>
    <row r="167" s="1" customFormat="1" ht="29" customHeight="1" spans="2:12">
      <c r="B167" s="20" t="str">
        <f t="shared" ref="B167:B186" si="36">B166</f>
        <v>207</v>
      </c>
      <c r="C167" s="21" t="s">
        <v>17</v>
      </c>
      <c r="D167" s="21"/>
      <c r="E167" s="22"/>
      <c r="F167" s="23" t="s">
        <v>156</v>
      </c>
      <c r="G167" s="24"/>
      <c r="H167" s="25">
        <v>-952.012806</v>
      </c>
      <c r="I167" s="33">
        <v>934.489361</v>
      </c>
      <c r="J167" s="33">
        <v>-1777.414441</v>
      </c>
      <c r="K167" s="33">
        <v>587.408687</v>
      </c>
      <c r="L167" s="33">
        <v>-696.496413</v>
      </c>
    </row>
    <row r="168" s="1" customFormat="1" ht="29" customHeight="1" spans="2:12">
      <c r="B168" s="20" t="str">
        <f t="shared" si="36"/>
        <v>207</v>
      </c>
      <c r="C168" s="21" t="str">
        <f t="shared" ref="C168:C174" si="37">C167</f>
        <v>01</v>
      </c>
      <c r="D168" s="21" t="s">
        <v>17</v>
      </c>
      <c r="E168" s="22"/>
      <c r="F168" s="23"/>
      <c r="G168" s="24" t="s">
        <v>19</v>
      </c>
      <c r="H168" s="25">
        <v>-101.268406</v>
      </c>
      <c r="I168" s="33">
        <v>59.849961</v>
      </c>
      <c r="J168" s="33">
        <v>-47.550641</v>
      </c>
      <c r="K168" s="33">
        <v>4.688687</v>
      </c>
      <c r="L168" s="33">
        <v>-118.256413</v>
      </c>
    </row>
    <row r="169" s="1" customFormat="1" ht="29" customHeight="1" spans="2:12">
      <c r="B169" s="20" t="str">
        <f t="shared" si="36"/>
        <v>207</v>
      </c>
      <c r="C169" s="21" t="str">
        <f t="shared" si="37"/>
        <v>01</v>
      </c>
      <c r="D169" s="21" t="s">
        <v>22</v>
      </c>
      <c r="E169" s="22"/>
      <c r="F169" s="23"/>
      <c r="G169" s="24" t="s">
        <v>157</v>
      </c>
      <c r="H169" s="25">
        <v>-850</v>
      </c>
      <c r="I169" s="33">
        <v>150</v>
      </c>
      <c r="J169" s="33">
        <v>-1000</v>
      </c>
      <c r="K169" s="33">
        <v>12</v>
      </c>
      <c r="L169" s="33">
        <v>-12</v>
      </c>
    </row>
    <row r="170" s="1" customFormat="1" ht="29" customHeight="1" spans="2:12">
      <c r="B170" s="20" t="str">
        <f t="shared" si="36"/>
        <v>207</v>
      </c>
      <c r="C170" s="21" t="str">
        <f t="shared" si="37"/>
        <v>01</v>
      </c>
      <c r="D170" s="21" t="s">
        <v>36</v>
      </c>
      <c r="E170" s="22"/>
      <c r="F170" s="23"/>
      <c r="G170" s="24" t="s">
        <v>158</v>
      </c>
      <c r="H170" s="25">
        <v>454.25</v>
      </c>
      <c r="I170" s="33">
        <v>454.25</v>
      </c>
      <c r="J170" s="33">
        <v>0</v>
      </c>
      <c r="K170" s="33">
        <v>0</v>
      </c>
      <c r="L170" s="33">
        <v>0</v>
      </c>
    </row>
    <row r="171" s="1" customFormat="1" ht="29" customHeight="1" spans="2:12">
      <c r="B171" s="20" t="str">
        <f t="shared" si="36"/>
        <v>207</v>
      </c>
      <c r="C171" s="21" t="str">
        <f t="shared" si="37"/>
        <v>01</v>
      </c>
      <c r="D171" s="21" t="s">
        <v>47</v>
      </c>
      <c r="E171" s="22"/>
      <c r="F171" s="23"/>
      <c r="G171" s="24" t="s">
        <v>159</v>
      </c>
      <c r="H171" s="25">
        <v>0</v>
      </c>
      <c r="I171" s="33">
        <v>0</v>
      </c>
      <c r="J171" s="33">
        <v>0</v>
      </c>
      <c r="K171" s="33">
        <v>329.22</v>
      </c>
      <c r="L171" s="33">
        <v>-329.22</v>
      </c>
    </row>
    <row r="172" s="1" customFormat="1" ht="29" customHeight="1" spans="2:12">
      <c r="B172" s="20" t="str">
        <f t="shared" si="36"/>
        <v>207</v>
      </c>
      <c r="C172" s="21" t="str">
        <f t="shared" si="37"/>
        <v>01</v>
      </c>
      <c r="D172" s="21" t="s">
        <v>49</v>
      </c>
      <c r="E172" s="22"/>
      <c r="F172" s="23"/>
      <c r="G172" s="24" t="s">
        <v>160</v>
      </c>
      <c r="H172" s="25">
        <v>13.86</v>
      </c>
      <c r="I172" s="33">
        <v>0</v>
      </c>
      <c r="J172" s="33">
        <v>-0.64</v>
      </c>
      <c r="K172" s="33">
        <v>14.5</v>
      </c>
      <c r="L172" s="33">
        <v>0</v>
      </c>
    </row>
    <row r="173" s="1" customFormat="1" ht="29" customHeight="1" spans="2:12">
      <c r="B173" s="20" t="str">
        <f t="shared" si="36"/>
        <v>207</v>
      </c>
      <c r="C173" s="21" t="str">
        <f t="shared" si="37"/>
        <v>01</v>
      </c>
      <c r="D173" s="21" t="s">
        <v>55</v>
      </c>
      <c r="E173" s="22"/>
      <c r="F173" s="23"/>
      <c r="G173" s="24" t="s">
        <v>161</v>
      </c>
      <c r="H173" s="25">
        <v>-5.5</v>
      </c>
      <c r="I173" s="33">
        <v>0</v>
      </c>
      <c r="J173" s="33">
        <v>-5.5</v>
      </c>
      <c r="K173" s="33">
        <v>0</v>
      </c>
      <c r="L173" s="33">
        <v>0</v>
      </c>
    </row>
    <row r="174" s="1" customFormat="1" ht="29" customHeight="1" spans="2:12">
      <c r="B174" s="20" t="str">
        <f t="shared" si="36"/>
        <v>207</v>
      </c>
      <c r="C174" s="21" t="str">
        <f t="shared" si="37"/>
        <v>01</v>
      </c>
      <c r="D174" s="21" t="s">
        <v>24</v>
      </c>
      <c r="E174" s="22"/>
      <c r="F174" s="23"/>
      <c r="G174" s="24" t="s">
        <v>162</v>
      </c>
      <c r="H174" s="25">
        <v>-463.3544</v>
      </c>
      <c r="I174" s="33">
        <v>270.3894</v>
      </c>
      <c r="J174" s="33">
        <v>-723.7238</v>
      </c>
      <c r="K174" s="33">
        <v>227</v>
      </c>
      <c r="L174" s="33">
        <v>-237.02</v>
      </c>
    </row>
    <row r="175" s="1" customFormat="1" ht="29" customHeight="1" spans="2:12">
      <c r="B175" s="20" t="str">
        <f t="shared" si="36"/>
        <v>207</v>
      </c>
      <c r="C175" s="21" t="s">
        <v>20</v>
      </c>
      <c r="D175" s="21"/>
      <c r="E175" s="22"/>
      <c r="F175" s="23" t="s">
        <v>163</v>
      </c>
      <c r="G175" s="24"/>
      <c r="H175" s="25">
        <v>162.800489</v>
      </c>
      <c r="I175" s="33">
        <v>64.09716</v>
      </c>
      <c r="J175" s="33">
        <v>-11.724793</v>
      </c>
      <c r="K175" s="33">
        <v>113.772555</v>
      </c>
      <c r="L175" s="33">
        <v>-3.344433</v>
      </c>
    </row>
    <row r="176" s="1" customFormat="1" ht="29" customHeight="1" spans="2:12">
      <c r="B176" s="20" t="str">
        <f t="shared" si="36"/>
        <v>207</v>
      </c>
      <c r="C176" s="21" t="str">
        <f t="shared" ref="C176:C179" si="38">C175</f>
        <v>02</v>
      </c>
      <c r="D176" s="21" t="s">
        <v>17</v>
      </c>
      <c r="E176" s="22"/>
      <c r="F176" s="23"/>
      <c r="G176" s="24" t="s">
        <v>19</v>
      </c>
      <c r="H176" s="25">
        <v>103.117407</v>
      </c>
      <c r="I176" s="33">
        <v>0</v>
      </c>
      <c r="J176" s="33">
        <v>-7.310715</v>
      </c>
      <c r="K176" s="33">
        <v>113.772555</v>
      </c>
      <c r="L176" s="33">
        <v>-3.344433</v>
      </c>
    </row>
    <row r="177" s="1" customFormat="1" ht="29" customHeight="1" spans="2:12">
      <c r="B177" s="20" t="str">
        <f t="shared" si="36"/>
        <v>207</v>
      </c>
      <c r="C177" s="21" t="str">
        <f t="shared" si="38"/>
        <v>02</v>
      </c>
      <c r="D177" s="21" t="s">
        <v>22</v>
      </c>
      <c r="E177" s="22"/>
      <c r="F177" s="23"/>
      <c r="G177" s="24" t="s">
        <v>164</v>
      </c>
      <c r="H177" s="25">
        <v>50</v>
      </c>
      <c r="I177" s="33">
        <v>50</v>
      </c>
      <c r="J177" s="33">
        <v>0</v>
      </c>
      <c r="K177" s="33">
        <v>0</v>
      </c>
      <c r="L177" s="33">
        <v>0</v>
      </c>
    </row>
    <row r="178" s="1" customFormat="1" ht="29" customHeight="1" spans="2:12">
      <c r="B178" s="20" t="str">
        <f t="shared" si="36"/>
        <v>207</v>
      </c>
      <c r="C178" s="21" t="str">
        <f t="shared" si="38"/>
        <v>02</v>
      </c>
      <c r="D178" s="21" t="s">
        <v>36</v>
      </c>
      <c r="E178" s="22"/>
      <c r="F178" s="23"/>
      <c r="G178" s="24" t="s">
        <v>165</v>
      </c>
      <c r="H178" s="25">
        <v>-4.414078</v>
      </c>
      <c r="I178" s="33">
        <v>0</v>
      </c>
      <c r="J178" s="33">
        <v>-4.414078</v>
      </c>
      <c r="K178" s="33">
        <v>0</v>
      </c>
      <c r="L178" s="33">
        <v>0</v>
      </c>
    </row>
    <row r="179" s="1" customFormat="1" ht="29" customHeight="1" spans="2:12">
      <c r="B179" s="20" t="str">
        <f t="shared" si="36"/>
        <v>207</v>
      </c>
      <c r="C179" s="21" t="str">
        <f t="shared" si="38"/>
        <v>02</v>
      </c>
      <c r="D179" s="21" t="s">
        <v>24</v>
      </c>
      <c r="E179" s="22"/>
      <c r="F179" s="23"/>
      <c r="G179" s="24" t="s">
        <v>166</v>
      </c>
      <c r="H179" s="25">
        <v>14.09716</v>
      </c>
      <c r="I179" s="33">
        <v>14.09716</v>
      </c>
      <c r="J179" s="33">
        <v>0</v>
      </c>
      <c r="K179" s="33">
        <v>0</v>
      </c>
      <c r="L179" s="33">
        <v>0</v>
      </c>
    </row>
    <row r="180" s="1" customFormat="1" ht="29" customHeight="1" spans="2:12">
      <c r="B180" s="20" t="str">
        <f t="shared" si="36"/>
        <v>207</v>
      </c>
      <c r="C180" s="21" t="s">
        <v>28</v>
      </c>
      <c r="D180" s="21"/>
      <c r="E180" s="22"/>
      <c r="F180" s="23" t="s">
        <v>167</v>
      </c>
      <c r="G180" s="24"/>
      <c r="H180" s="25">
        <v>-25.1011</v>
      </c>
      <c r="I180" s="33">
        <v>0</v>
      </c>
      <c r="J180" s="33">
        <v>-15.1011</v>
      </c>
      <c r="K180" s="33">
        <v>0</v>
      </c>
      <c r="L180" s="33">
        <v>-10</v>
      </c>
    </row>
    <row r="181" s="1" customFormat="1" ht="29" customHeight="1" spans="2:12">
      <c r="B181" s="20" t="str">
        <f t="shared" si="36"/>
        <v>207</v>
      </c>
      <c r="C181" s="21" t="str">
        <f t="shared" ref="C181:C184" si="39">C180</f>
        <v>03</v>
      </c>
      <c r="D181" s="21" t="s">
        <v>17</v>
      </c>
      <c r="E181" s="22"/>
      <c r="F181" s="23"/>
      <c r="G181" s="24" t="s">
        <v>19</v>
      </c>
      <c r="H181" s="25">
        <v>-15.1011</v>
      </c>
      <c r="I181" s="33">
        <v>0</v>
      </c>
      <c r="J181" s="33">
        <v>-15.1011</v>
      </c>
      <c r="K181" s="33">
        <v>0</v>
      </c>
      <c r="L181" s="33">
        <v>0</v>
      </c>
    </row>
    <row r="182" s="1" customFormat="1" ht="29" customHeight="1" spans="2:12">
      <c r="B182" s="20" t="str">
        <f t="shared" si="36"/>
        <v>207</v>
      </c>
      <c r="C182" s="21" t="str">
        <f t="shared" si="39"/>
        <v>03</v>
      </c>
      <c r="D182" s="21" t="s">
        <v>24</v>
      </c>
      <c r="E182" s="22"/>
      <c r="F182" s="23"/>
      <c r="G182" s="24" t="s">
        <v>168</v>
      </c>
      <c r="H182" s="25">
        <v>-10</v>
      </c>
      <c r="I182" s="33">
        <v>0</v>
      </c>
      <c r="J182" s="33">
        <v>0</v>
      </c>
      <c r="K182" s="33">
        <v>0</v>
      </c>
      <c r="L182" s="33">
        <v>-10</v>
      </c>
    </row>
    <row r="183" s="1" customFormat="1" ht="29" customHeight="1" spans="2:12">
      <c r="B183" s="20" t="str">
        <f t="shared" si="36"/>
        <v>207</v>
      </c>
      <c r="C183" s="21" t="s">
        <v>30</v>
      </c>
      <c r="D183" s="21"/>
      <c r="E183" s="22"/>
      <c r="F183" s="23" t="s">
        <v>169</v>
      </c>
      <c r="G183" s="24"/>
      <c r="H183" s="25">
        <v>174</v>
      </c>
      <c r="I183" s="33">
        <v>174</v>
      </c>
      <c r="J183" s="33">
        <v>0</v>
      </c>
      <c r="K183" s="33">
        <v>0</v>
      </c>
      <c r="L183" s="33">
        <v>0</v>
      </c>
    </row>
    <row r="184" s="1" customFormat="1" ht="29" customHeight="1" spans="2:12">
      <c r="B184" s="20" t="str">
        <f t="shared" si="36"/>
        <v>207</v>
      </c>
      <c r="C184" s="21" t="str">
        <f t="shared" si="39"/>
        <v>08</v>
      </c>
      <c r="D184" s="21" t="s">
        <v>30</v>
      </c>
      <c r="E184" s="22"/>
      <c r="F184" s="23"/>
      <c r="G184" s="24" t="s">
        <v>170</v>
      </c>
      <c r="H184" s="25">
        <v>174</v>
      </c>
      <c r="I184" s="33">
        <v>174</v>
      </c>
      <c r="J184" s="33">
        <v>0</v>
      </c>
      <c r="K184" s="33">
        <v>0</v>
      </c>
      <c r="L184" s="33">
        <v>0</v>
      </c>
    </row>
    <row r="185" s="1" customFormat="1" ht="29" customHeight="1" spans="2:12">
      <c r="B185" s="20" t="str">
        <f t="shared" si="36"/>
        <v>207</v>
      </c>
      <c r="C185" s="21" t="s">
        <v>24</v>
      </c>
      <c r="D185" s="21"/>
      <c r="E185" s="22"/>
      <c r="F185" s="23" t="s">
        <v>171</v>
      </c>
      <c r="G185" s="24"/>
      <c r="H185" s="25">
        <v>0.4638</v>
      </c>
      <c r="I185" s="33">
        <v>0</v>
      </c>
      <c r="J185" s="33">
        <v>0</v>
      </c>
      <c r="K185" s="33">
        <v>0.4638</v>
      </c>
      <c r="L185" s="33">
        <v>0</v>
      </c>
    </row>
    <row r="186" s="1" customFormat="1" ht="29" customHeight="1" spans="2:12">
      <c r="B186" s="20" t="str">
        <f t="shared" si="36"/>
        <v>207</v>
      </c>
      <c r="C186" s="21" t="str">
        <f t="shared" ref="C186:C194" si="40">C185</f>
        <v>99</v>
      </c>
      <c r="D186" s="21" t="s">
        <v>20</v>
      </c>
      <c r="E186" s="22"/>
      <c r="F186" s="23"/>
      <c r="G186" s="24" t="s">
        <v>172</v>
      </c>
      <c r="H186" s="25">
        <v>0.4638</v>
      </c>
      <c r="I186" s="33">
        <v>0</v>
      </c>
      <c r="J186" s="33">
        <v>0</v>
      </c>
      <c r="K186" s="33">
        <v>0.4638</v>
      </c>
      <c r="L186" s="33">
        <v>0</v>
      </c>
    </row>
    <row r="187" s="1" customFormat="1" ht="29" customHeight="1" spans="2:12">
      <c r="B187" s="20" t="s">
        <v>173</v>
      </c>
      <c r="C187" s="21"/>
      <c r="D187" s="21"/>
      <c r="E187" s="42" t="s">
        <v>174</v>
      </c>
      <c r="F187" s="23"/>
      <c r="G187" s="24"/>
      <c r="H187" s="25">
        <v>13221.6221493333</v>
      </c>
      <c r="I187" s="33">
        <v>12483.5570793333</v>
      </c>
      <c r="J187" s="33">
        <v>-903.229237</v>
      </c>
      <c r="K187" s="33">
        <v>14970.360956</v>
      </c>
      <c r="L187" s="33">
        <v>-13329.066649</v>
      </c>
    </row>
    <row r="188" s="1" customFormat="1" ht="29" customHeight="1" spans="2:12">
      <c r="B188" s="20" t="str">
        <f t="shared" ref="B188:B245" si="41">B187</f>
        <v>208</v>
      </c>
      <c r="C188" s="21" t="s">
        <v>17</v>
      </c>
      <c r="D188" s="21"/>
      <c r="E188" s="22"/>
      <c r="F188" s="23" t="s">
        <v>175</v>
      </c>
      <c r="G188" s="24"/>
      <c r="H188" s="25">
        <v>-20.202157</v>
      </c>
      <c r="I188" s="33">
        <v>14.325</v>
      </c>
      <c r="J188" s="33">
        <v>-71.934662</v>
      </c>
      <c r="K188" s="33">
        <v>60.710836</v>
      </c>
      <c r="L188" s="33">
        <v>-23.303331</v>
      </c>
    </row>
    <row r="189" s="1" customFormat="1" ht="29" customHeight="1" spans="2:12">
      <c r="B189" s="20" t="str">
        <f t="shared" si="41"/>
        <v>208</v>
      </c>
      <c r="C189" s="21" t="str">
        <f t="shared" si="40"/>
        <v>01</v>
      </c>
      <c r="D189" s="21" t="s">
        <v>17</v>
      </c>
      <c r="E189" s="22"/>
      <c r="F189" s="23"/>
      <c r="G189" s="24" t="s">
        <v>19</v>
      </c>
      <c r="H189" s="25">
        <v>-36.085134</v>
      </c>
      <c r="I189" s="33">
        <v>4.325</v>
      </c>
      <c r="J189" s="33">
        <v>-47.4991</v>
      </c>
      <c r="K189" s="33">
        <v>15.235</v>
      </c>
      <c r="L189" s="33">
        <v>-8.146034</v>
      </c>
    </row>
    <row r="190" s="1" customFormat="1" ht="29" customHeight="1" spans="2:12">
      <c r="B190" s="20" t="str">
        <f t="shared" si="41"/>
        <v>208</v>
      </c>
      <c r="C190" s="21" t="str">
        <f t="shared" si="40"/>
        <v>01</v>
      </c>
      <c r="D190" s="21" t="s">
        <v>20</v>
      </c>
      <c r="E190" s="22"/>
      <c r="F190" s="23"/>
      <c r="G190" s="24" t="s">
        <v>21</v>
      </c>
      <c r="H190" s="25">
        <v>10</v>
      </c>
      <c r="I190" s="33">
        <v>10</v>
      </c>
      <c r="J190" s="33">
        <v>0</v>
      </c>
      <c r="K190" s="33">
        <v>0</v>
      </c>
      <c r="L190" s="33">
        <v>0</v>
      </c>
    </row>
    <row r="191" s="1" customFormat="1" ht="29" customHeight="1" spans="2:12">
      <c r="B191" s="20" t="str">
        <f t="shared" si="41"/>
        <v>208</v>
      </c>
      <c r="C191" s="21" t="str">
        <f t="shared" si="40"/>
        <v>01</v>
      </c>
      <c r="D191" s="21" t="s">
        <v>28</v>
      </c>
      <c r="E191" s="22"/>
      <c r="F191" s="23"/>
      <c r="G191" s="24" t="s">
        <v>105</v>
      </c>
      <c r="H191" s="25">
        <v>-3.717766</v>
      </c>
      <c r="I191" s="33">
        <v>0</v>
      </c>
      <c r="J191" s="33">
        <v>-3.717766</v>
      </c>
      <c r="K191" s="33">
        <v>0</v>
      </c>
      <c r="L191" s="33">
        <v>0</v>
      </c>
    </row>
    <row r="192" s="1" customFormat="1" ht="29" customHeight="1" spans="2:12">
      <c r="B192" s="20" t="str">
        <f t="shared" si="41"/>
        <v>208</v>
      </c>
      <c r="C192" s="21" t="str">
        <f t="shared" si="40"/>
        <v>01</v>
      </c>
      <c r="D192" s="21" t="s">
        <v>49</v>
      </c>
      <c r="E192" s="22"/>
      <c r="F192" s="23"/>
      <c r="G192" s="24" t="s">
        <v>176</v>
      </c>
      <c r="H192" s="25">
        <v>-18.31276</v>
      </c>
      <c r="I192" s="33">
        <v>0</v>
      </c>
      <c r="J192" s="33">
        <v>-18.31276</v>
      </c>
      <c r="K192" s="33">
        <v>2.733333</v>
      </c>
      <c r="L192" s="33">
        <v>-2.733333</v>
      </c>
    </row>
    <row r="193" s="1" customFormat="1" ht="29" customHeight="1" spans="2:12">
      <c r="B193" s="20" t="str">
        <f t="shared" si="41"/>
        <v>208</v>
      </c>
      <c r="C193" s="21" t="str">
        <f t="shared" si="40"/>
        <v>01</v>
      </c>
      <c r="D193" s="21" t="s">
        <v>32</v>
      </c>
      <c r="E193" s="22"/>
      <c r="F193" s="23"/>
      <c r="G193" s="24" t="s">
        <v>33</v>
      </c>
      <c r="H193" s="25">
        <v>34.988503</v>
      </c>
      <c r="I193" s="33">
        <v>0</v>
      </c>
      <c r="J193" s="33">
        <v>-0.330036</v>
      </c>
      <c r="K193" s="33">
        <v>35.462503</v>
      </c>
      <c r="L193" s="33">
        <v>-0.143964</v>
      </c>
    </row>
    <row r="194" s="1" customFormat="1" ht="29" customHeight="1" spans="2:12">
      <c r="B194" s="20" t="str">
        <f t="shared" si="41"/>
        <v>208</v>
      </c>
      <c r="C194" s="21" t="str">
        <f t="shared" si="40"/>
        <v>01</v>
      </c>
      <c r="D194" s="21" t="s">
        <v>24</v>
      </c>
      <c r="E194" s="22"/>
      <c r="F194" s="23"/>
      <c r="G194" s="24" t="s">
        <v>177</v>
      </c>
      <c r="H194" s="25">
        <v>-7.075</v>
      </c>
      <c r="I194" s="33">
        <v>0</v>
      </c>
      <c r="J194" s="33">
        <v>-2.075</v>
      </c>
      <c r="K194" s="33">
        <v>7.28</v>
      </c>
      <c r="L194" s="33">
        <v>-12.28</v>
      </c>
    </row>
    <row r="195" s="1" customFormat="1" ht="29" customHeight="1" spans="2:12">
      <c r="B195" s="20" t="str">
        <f t="shared" si="41"/>
        <v>208</v>
      </c>
      <c r="C195" s="21" t="s">
        <v>20</v>
      </c>
      <c r="D195" s="21"/>
      <c r="E195" s="22"/>
      <c r="F195" s="23" t="s">
        <v>178</v>
      </c>
      <c r="G195" s="24"/>
      <c r="H195" s="25">
        <v>401.842356</v>
      </c>
      <c r="I195" s="33">
        <v>350.554</v>
      </c>
      <c r="J195" s="33">
        <v>-41.759339</v>
      </c>
      <c r="K195" s="33">
        <v>9815.179995</v>
      </c>
      <c r="L195" s="33">
        <v>-9722.1323</v>
      </c>
    </row>
    <row r="196" s="1" customFormat="1" ht="29" customHeight="1" spans="2:12">
      <c r="B196" s="20" t="str">
        <f t="shared" si="41"/>
        <v>208</v>
      </c>
      <c r="C196" s="21" t="str">
        <f t="shared" ref="C196:C198" si="42">C195</f>
        <v>02</v>
      </c>
      <c r="D196" s="21" t="s">
        <v>17</v>
      </c>
      <c r="E196" s="22"/>
      <c r="F196" s="23"/>
      <c r="G196" s="24" t="s">
        <v>19</v>
      </c>
      <c r="H196" s="25">
        <v>-2.69255</v>
      </c>
      <c r="I196" s="33">
        <v>0</v>
      </c>
      <c r="J196" s="33">
        <v>-2.69255</v>
      </c>
      <c r="K196" s="33">
        <v>0</v>
      </c>
      <c r="L196" s="33">
        <v>0</v>
      </c>
    </row>
    <row r="197" s="1" customFormat="1" ht="29" customHeight="1" spans="2:12">
      <c r="B197" s="20" t="str">
        <f t="shared" si="41"/>
        <v>208</v>
      </c>
      <c r="C197" s="21" t="str">
        <f t="shared" si="42"/>
        <v>02</v>
      </c>
      <c r="D197" s="21" t="s">
        <v>30</v>
      </c>
      <c r="E197" s="22"/>
      <c r="F197" s="23"/>
      <c r="G197" s="24" t="s">
        <v>179</v>
      </c>
      <c r="H197" s="25">
        <v>143.8548</v>
      </c>
      <c r="I197" s="33">
        <v>309.6</v>
      </c>
      <c r="J197" s="33">
        <v>-24.061</v>
      </c>
      <c r="K197" s="33">
        <v>9546.3681</v>
      </c>
      <c r="L197" s="33">
        <v>-9688.0523</v>
      </c>
    </row>
    <row r="198" s="1" customFormat="1" ht="29" customHeight="1" spans="2:12">
      <c r="B198" s="20" t="str">
        <f t="shared" si="41"/>
        <v>208</v>
      </c>
      <c r="C198" s="21" t="str">
        <f t="shared" si="42"/>
        <v>02</v>
      </c>
      <c r="D198" s="21" t="s">
        <v>24</v>
      </c>
      <c r="E198" s="22"/>
      <c r="F198" s="23"/>
      <c r="G198" s="24" t="s">
        <v>180</v>
      </c>
      <c r="H198" s="25">
        <v>260.680106</v>
      </c>
      <c r="I198" s="33">
        <v>40.954</v>
      </c>
      <c r="J198" s="33">
        <v>-15.005789</v>
      </c>
      <c r="K198" s="33">
        <v>268.811895</v>
      </c>
      <c r="L198" s="33">
        <v>-34.08</v>
      </c>
    </row>
    <row r="199" s="1" customFormat="1" ht="29" customHeight="1" spans="2:12">
      <c r="B199" s="20" t="str">
        <f t="shared" si="41"/>
        <v>208</v>
      </c>
      <c r="C199" s="21" t="s">
        <v>36</v>
      </c>
      <c r="D199" s="21"/>
      <c r="E199" s="22"/>
      <c r="F199" s="23" t="s">
        <v>181</v>
      </c>
      <c r="G199" s="24"/>
      <c r="H199" s="25">
        <v>11272.7422703333</v>
      </c>
      <c r="I199" s="33">
        <v>11124.8424323333</v>
      </c>
      <c r="J199" s="33">
        <v>-255.978088</v>
      </c>
      <c r="K199" s="33">
        <v>617.680044</v>
      </c>
      <c r="L199" s="33">
        <v>-213.802118</v>
      </c>
    </row>
    <row r="200" s="1" customFormat="1" ht="29" customHeight="1" spans="2:12">
      <c r="B200" s="20" t="str">
        <f t="shared" si="41"/>
        <v>208</v>
      </c>
      <c r="C200" s="21" t="str">
        <f t="shared" ref="C200:C204" si="43">C199</f>
        <v>05</v>
      </c>
      <c r="D200" s="21" t="s">
        <v>17</v>
      </c>
      <c r="E200" s="22"/>
      <c r="F200" s="23"/>
      <c r="G200" s="24" t="s">
        <v>182</v>
      </c>
      <c r="H200" s="25">
        <v>46.302601</v>
      </c>
      <c r="I200" s="33">
        <v>167.6603</v>
      </c>
      <c r="J200" s="33">
        <v>-232.028829</v>
      </c>
      <c r="K200" s="33">
        <v>274.619222</v>
      </c>
      <c r="L200" s="33">
        <v>-163.948092</v>
      </c>
    </row>
    <row r="201" s="1" customFormat="1" ht="29" customHeight="1" spans="2:12">
      <c r="B201" s="20" t="str">
        <f t="shared" si="41"/>
        <v>208</v>
      </c>
      <c r="C201" s="21" t="str">
        <f t="shared" si="43"/>
        <v>05</v>
      </c>
      <c r="D201" s="21" t="s">
        <v>20</v>
      </c>
      <c r="E201" s="22"/>
      <c r="F201" s="23"/>
      <c r="G201" s="24" t="s">
        <v>183</v>
      </c>
      <c r="H201" s="25">
        <v>642.702883</v>
      </c>
      <c r="I201" s="33">
        <v>526.360486</v>
      </c>
      <c r="J201" s="33">
        <v>-23.812375</v>
      </c>
      <c r="K201" s="33">
        <v>187.843998</v>
      </c>
      <c r="L201" s="33">
        <v>-47.689226</v>
      </c>
    </row>
    <row r="202" s="1" customFormat="1" ht="29" customHeight="1" spans="2:12">
      <c r="B202" s="20" t="str">
        <f t="shared" si="41"/>
        <v>208</v>
      </c>
      <c r="C202" s="21" t="str">
        <f t="shared" si="43"/>
        <v>05</v>
      </c>
      <c r="D202" s="21" t="s">
        <v>36</v>
      </c>
      <c r="E202" s="22"/>
      <c r="F202" s="23"/>
      <c r="G202" s="24" t="s">
        <v>184</v>
      </c>
      <c r="H202" s="25">
        <v>7040.57373033333</v>
      </c>
      <c r="I202" s="33">
        <v>6944.56229833333</v>
      </c>
      <c r="J202" s="33">
        <v>-0.087379</v>
      </c>
      <c r="K202" s="33">
        <v>97.475211</v>
      </c>
      <c r="L202" s="33">
        <v>-1.3764</v>
      </c>
    </row>
    <row r="203" s="1" customFormat="1" ht="29" customHeight="1" spans="2:12">
      <c r="B203" s="20" t="str">
        <f t="shared" si="41"/>
        <v>208</v>
      </c>
      <c r="C203" s="21" t="str">
        <f t="shared" si="43"/>
        <v>05</v>
      </c>
      <c r="D203" s="21" t="s">
        <v>38</v>
      </c>
      <c r="E203" s="22"/>
      <c r="F203" s="23"/>
      <c r="G203" s="24" t="s">
        <v>185</v>
      </c>
      <c r="H203" s="25">
        <v>3530.072856</v>
      </c>
      <c r="I203" s="33">
        <v>3473.169148</v>
      </c>
      <c r="J203" s="33">
        <v>-0.049505</v>
      </c>
      <c r="K203" s="33">
        <v>57.741613</v>
      </c>
      <c r="L203" s="33">
        <v>-0.7884</v>
      </c>
    </row>
    <row r="204" s="1" customFormat="1" ht="29" customHeight="1" spans="2:12">
      <c r="B204" s="20" t="str">
        <f t="shared" si="41"/>
        <v>208</v>
      </c>
      <c r="C204" s="21" t="str">
        <f t="shared" si="43"/>
        <v>05</v>
      </c>
      <c r="D204" s="21" t="s">
        <v>30</v>
      </c>
      <c r="E204" s="22"/>
      <c r="F204" s="23"/>
      <c r="G204" s="24" t="s">
        <v>186</v>
      </c>
      <c r="H204" s="25">
        <v>13.0902</v>
      </c>
      <c r="I204" s="33">
        <v>13.0902</v>
      </c>
      <c r="J204" s="33">
        <v>0</v>
      </c>
      <c r="K204" s="33">
        <v>0</v>
      </c>
      <c r="L204" s="33">
        <v>0</v>
      </c>
    </row>
    <row r="205" s="1" customFormat="1" ht="29" customHeight="1" spans="2:12">
      <c r="B205" s="20" t="str">
        <f t="shared" si="41"/>
        <v>208</v>
      </c>
      <c r="C205" s="21" t="s">
        <v>38</v>
      </c>
      <c r="D205" s="21"/>
      <c r="E205" s="22"/>
      <c r="F205" s="23" t="s">
        <v>187</v>
      </c>
      <c r="G205" s="24"/>
      <c r="H205" s="25">
        <v>-100</v>
      </c>
      <c r="I205" s="33">
        <v>0</v>
      </c>
      <c r="J205" s="33">
        <v>-100</v>
      </c>
      <c r="K205" s="33">
        <v>0</v>
      </c>
      <c r="L205" s="33">
        <v>0</v>
      </c>
    </row>
    <row r="206" s="1" customFormat="1" ht="29" customHeight="1" spans="2:12">
      <c r="B206" s="20" t="str">
        <f t="shared" si="41"/>
        <v>208</v>
      </c>
      <c r="C206" s="21" t="str">
        <f t="shared" ref="C206:C209" si="44">C205</f>
        <v>06</v>
      </c>
      <c r="D206" s="21" t="s">
        <v>24</v>
      </c>
      <c r="E206" s="22"/>
      <c r="F206" s="23"/>
      <c r="G206" s="24" t="s">
        <v>188</v>
      </c>
      <c r="H206" s="25">
        <v>-100</v>
      </c>
      <c r="I206" s="33">
        <v>0</v>
      </c>
      <c r="J206" s="33">
        <v>-100</v>
      </c>
      <c r="K206" s="33">
        <v>0</v>
      </c>
      <c r="L206" s="33">
        <v>0</v>
      </c>
    </row>
    <row r="207" s="1" customFormat="1" ht="29" customHeight="1" spans="2:12">
      <c r="B207" s="20" t="str">
        <f t="shared" si="41"/>
        <v>208</v>
      </c>
      <c r="C207" s="21" t="s">
        <v>40</v>
      </c>
      <c r="D207" s="21"/>
      <c r="E207" s="22"/>
      <c r="F207" s="23" t="s">
        <v>189</v>
      </c>
      <c r="G207" s="24"/>
      <c r="H207" s="25">
        <v>440</v>
      </c>
      <c r="I207" s="33">
        <v>450</v>
      </c>
      <c r="J207" s="33">
        <v>0</v>
      </c>
      <c r="K207" s="33">
        <v>0</v>
      </c>
      <c r="L207" s="33">
        <v>-10</v>
      </c>
    </row>
    <row r="208" s="1" customFormat="1" ht="29" customHeight="1" spans="2:12">
      <c r="B208" s="20" t="str">
        <f t="shared" si="41"/>
        <v>208</v>
      </c>
      <c r="C208" s="21" t="str">
        <f t="shared" si="44"/>
        <v>07</v>
      </c>
      <c r="D208" s="21" t="s">
        <v>36</v>
      </c>
      <c r="E208" s="22"/>
      <c r="F208" s="23"/>
      <c r="G208" s="24" t="s">
        <v>190</v>
      </c>
      <c r="H208" s="25">
        <v>-10</v>
      </c>
      <c r="I208" s="33">
        <v>0</v>
      </c>
      <c r="J208" s="33">
        <v>0</v>
      </c>
      <c r="K208" s="33">
        <v>0</v>
      </c>
      <c r="L208" s="33">
        <v>-10</v>
      </c>
    </row>
    <row r="209" s="1" customFormat="1" ht="29" customHeight="1" spans="2:12">
      <c r="B209" s="20" t="str">
        <f t="shared" si="41"/>
        <v>208</v>
      </c>
      <c r="C209" s="21" t="str">
        <f t="shared" si="44"/>
        <v>07</v>
      </c>
      <c r="D209" s="21" t="s">
        <v>24</v>
      </c>
      <c r="E209" s="22"/>
      <c r="F209" s="23"/>
      <c r="G209" s="24" t="s">
        <v>191</v>
      </c>
      <c r="H209" s="25">
        <v>450</v>
      </c>
      <c r="I209" s="33">
        <v>450</v>
      </c>
      <c r="J209" s="33">
        <v>0</v>
      </c>
      <c r="K209" s="33">
        <v>0</v>
      </c>
      <c r="L209" s="33">
        <v>0</v>
      </c>
    </row>
    <row r="210" s="1" customFormat="1" ht="29" customHeight="1" spans="2:12">
      <c r="B210" s="20" t="str">
        <f t="shared" si="41"/>
        <v>208</v>
      </c>
      <c r="C210" s="21" t="s">
        <v>30</v>
      </c>
      <c r="D210" s="21"/>
      <c r="E210" s="22"/>
      <c r="F210" s="23" t="s">
        <v>192</v>
      </c>
      <c r="G210" s="24"/>
      <c r="H210" s="25">
        <v>651.655381</v>
      </c>
      <c r="I210" s="33">
        <v>2.9315</v>
      </c>
      <c r="J210" s="33">
        <v>0</v>
      </c>
      <c r="K210" s="33">
        <v>769.923881</v>
      </c>
      <c r="L210" s="33">
        <v>-121.2</v>
      </c>
    </row>
    <row r="211" s="1" customFormat="1" ht="29" customHeight="1" spans="2:12">
      <c r="B211" s="20" t="str">
        <f t="shared" si="41"/>
        <v>208</v>
      </c>
      <c r="C211" s="21" t="str">
        <f t="shared" ref="C211:C213" si="45">C210</f>
        <v>08</v>
      </c>
      <c r="D211" s="21" t="s">
        <v>17</v>
      </c>
      <c r="E211" s="22"/>
      <c r="F211" s="23"/>
      <c r="G211" s="24" t="s">
        <v>193</v>
      </c>
      <c r="H211" s="25">
        <v>687.024681</v>
      </c>
      <c r="I211" s="33">
        <v>0.8008</v>
      </c>
      <c r="J211" s="33">
        <v>0</v>
      </c>
      <c r="K211" s="33">
        <v>686.223881</v>
      </c>
      <c r="L211" s="33">
        <v>0</v>
      </c>
    </row>
    <row r="212" s="1" customFormat="1" ht="29" customHeight="1" spans="2:12">
      <c r="B212" s="20" t="str">
        <f t="shared" si="41"/>
        <v>208</v>
      </c>
      <c r="C212" s="21" t="str">
        <f t="shared" si="45"/>
        <v>08</v>
      </c>
      <c r="D212" s="21" t="s">
        <v>20</v>
      </c>
      <c r="E212" s="22"/>
      <c r="F212" s="23"/>
      <c r="G212" s="24" t="s">
        <v>194</v>
      </c>
      <c r="H212" s="25">
        <v>-5.3693</v>
      </c>
      <c r="I212" s="33">
        <v>2.1307</v>
      </c>
      <c r="J212" s="33">
        <v>0</v>
      </c>
      <c r="K212" s="33">
        <v>4.5</v>
      </c>
      <c r="L212" s="33">
        <v>-12</v>
      </c>
    </row>
    <row r="213" s="1" customFormat="1" ht="29" customHeight="1" spans="2:12">
      <c r="B213" s="20" t="str">
        <f t="shared" si="41"/>
        <v>208</v>
      </c>
      <c r="C213" s="21" t="str">
        <f t="shared" si="45"/>
        <v>08</v>
      </c>
      <c r="D213" s="21" t="s">
        <v>24</v>
      </c>
      <c r="E213" s="22"/>
      <c r="F213" s="23"/>
      <c r="G213" s="24" t="s">
        <v>195</v>
      </c>
      <c r="H213" s="25">
        <v>-30</v>
      </c>
      <c r="I213" s="33">
        <v>0</v>
      </c>
      <c r="J213" s="33">
        <v>0</v>
      </c>
      <c r="K213" s="33">
        <v>79.2</v>
      </c>
      <c r="L213" s="33">
        <v>-109.2</v>
      </c>
    </row>
    <row r="214" s="1" customFormat="1" ht="29" customHeight="1" spans="2:12">
      <c r="B214" s="20" t="str">
        <f t="shared" si="41"/>
        <v>208</v>
      </c>
      <c r="C214" s="21" t="s">
        <v>47</v>
      </c>
      <c r="D214" s="21"/>
      <c r="E214" s="22"/>
      <c r="F214" s="23" t="s">
        <v>196</v>
      </c>
      <c r="G214" s="24"/>
      <c r="H214" s="25">
        <v>224.7125</v>
      </c>
      <c r="I214" s="33">
        <v>0</v>
      </c>
      <c r="J214" s="33">
        <v>0</v>
      </c>
      <c r="K214" s="33">
        <v>231.7125</v>
      </c>
      <c r="L214" s="33">
        <v>-7</v>
      </c>
    </row>
    <row r="215" s="1" customFormat="1" ht="29" customHeight="1" spans="2:12">
      <c r="B215" s="20" t="str">
        <f t="shared" si="41"/>
        <v>208</v>
      </c>
      <c r="C215" s="21" t="str">
        <f t="shared" ref="C215:C217" si="46">C214</f>
        <v>09</v>
      </c>
      <c r="D215" s="21" t="s">
        <v>17</v>
      </c>
      <c r="E215" s="22"/>
      <c r="F215" s="23"/>
      <c r="G215" s="24" t="s">
        <v>197</v>
      </c>
      <c r="H215" s="25">
        <v>8</v>
      </c>
      <c r="I215" s="33">
        <v>0</v>
      </c>
      <c r="J215" s="33">
        <v>0</v>
      </c>
      <c r="K215" s="33">
        <v>10</v>
      </c>
      <c r="L215" s="33">
        <v>-2</v>
      </c>
    </row>
    <row r="216" s="1" customFormat="1" ht="29" customHeight="1" spans="2:12">
      <c r="B216" s="20" t="str">
        <f t="shared" si="41"/>
        <v>208</v>
      </c>
      <c r="C216" s="21" t="str">
        <f t="shared" si="46"/>
        <v>09</v>
      </c>
      <c r="D216" s="21" t="s">
        <v>28</v>
      </c>
      <c r="E216" s="22"/>
      <c r="F216" s="23"/>
      <c r="G216" s="24" t="s">
        <v>198</v>
      </c>
      <c r="H216" s="25">
        <v>221.7125</v>
      </c>
      <c r="I216" s="33">
        <v>0</v>
      </c>
      <c r="J216" s="33">
        <v>0</v>
      </c>
      <c r="K216" s="33">
        <v>221.7125</v>
      </c>
      <c r="L216" s="33">
        <v>0</v>
      </c>
    </row>
    <row r="217" s="1" customFormat="1" ht="29" customHeight="1" spans="2:12">
      <c r="B217" s="20" t="str">
        <f t="shared" si="41"/>
        <v>208</v>
      </c>
      <c r="C217" s="21" t="str">
        <f t="shared" si="46"/>
        <v>09</v>
      </c>
      <c r="D217" s="21" t="s">
        <v>24</v>
      </c>
      <c r="E217" s="22"/>
      <c r="F217" s="23"/>
      <c r="G217" s="24" t="s">
        <v>199</v>
      </c>
      <c r="H217" s="25">
        <v>-5</v>
      </c>
      <c r="I217" s="33">
        <v>0</v>
      </c>
      <c r="J217" s="33">
        <v>0</v>
      </c>
      <c r="K217" s="33">
        <v>0</v>
      </c>
      <c r="L217" s="33">
        <v>-5</v>
      </c>
    </row>
    <row r="218" s="1" customFormat="1" ht="29" customHeight="1" spans="2:12">
      <c r="B218" s="20" t="str">
        <f t="shared" si="41"/>
        <v>208</v>
      </c>
      <c r="C218" s="21" t="s">
        <v>200</v>
      </c>
      <c r="D218" s="21"/>
      <c r="E218" s="22"/>
      <c r="F218" s="23" t="s">
        <v>201</v>
      </c>
      <c r="G218" s="24"/>
      <c r="H218" s="25">
        <v>-242.14842</v>
      </c>
      <c r="I218" s="33">
        <v>136.960191</v>
      </c>
      <c r="J218" s="33">
        <v>-339.128611</v>
      </c>
      <c r="K218" s="33">
        <v>2576.48345</v>
      </c>
      <c r="L218" s="33">
        <v>-2616.46345</v>
      </c>
    </row>
    <row r="219" s="1" customFormat="1" ht="29" customHeight="1" spans="2:12">
      <c r="B219" s="20" t="str">
        <f t="shared" si="41"/>
        <v>208</v>
      </c>
      <c r="C219" s="21" t="str">
        <f t="shared" ref="C219:C224" si="47">C218</f>
        <v>10</v>
      </c>
      <c r="D219" s="21" t="s">
        <v>17</v>
      </c>
      <c r="E219" s="22"/>
      <c r="F219" s="23"/>
      <c r="G219" s="24" t="s">
        <v>202</v>
      </c>
      <c r="H219" s="25">
        <v>-14</v>
      </c>
      <c r="I219" s="33">
        <v>0</v>
      </c>
      <c r="J219" s="33">
        <v>0</v>
      </c>
      <c r="K219" s="33">
        <v>0</v>
      </c>
      <c r="L219" s="33">
        <v>-14</v>
      </c>
    </row>
    <row r="220" s="1" customFormat="1" ht="29" customHeight="1" spans="2:12">
      <c r="B220" s="20" t="str">
        <f t="shared" si="41"/>
        <v>208</v>
      </c>
      <c r="C220" s="21" t="str">
        <f t="shared" si="47"/>
        <v>10</v>
      </c>
      <c r="D220" s="21" t="s">
        <v>20</v>
      </c>
      <c r="E220" s="22"/>
      <c r="F220" s="23"/>
      <c r="G220" s="24" t="s">
        <v>203</v>
      </c>
      <c r="H220" s="25">
        <v>-15.09635</v>
      </c>
      <c r="I220" s="33">
        <v>0</v>
      </c>
      <c r="J220" s="33">
        <v>-30</v>
      </c>
      <c r="K220" s="33">
        <v>1915.4143</v>
      </c>
      <c r="L220" s="33">
        <v>-1900.51065</v>
      </c>
    </row>
    <row r="221" s="1" customFormat="1" ht="29" customHeight="1" spans="2:12">
      <c r="B221" s="20" t="str">
        <f t="shared" si="41"/>
        <v>208</v>
      </c>
      <c r="C221" s="21" t="str">
        <f t="shared" si="47"/>
        <v>10</v>
      </c>
      <c r="D221" s="21" t="s">
        <v>22</v>
      </c>
      <c r="E221" s="22"/>
      <c r="F221" s="23"/>
      <c r="G221" s="24" t="s">
        <v>204</v>
      </c>
      <c r="H221" s="25">
        <v>-221.81242</v>
      </c>
      <c r="I221" s="33">
        <v>126.456191</v>
      </c>
      <c r="J221" s="33">
        <v>-298.268611</v>
      </c>
      <c r="K221" s="33">
        <v>46.481</v>
      </c>
      <c r="L221" s="33">
        <v>-96.481</v>
      </c>
    </row>
    <row r="222" s="1" customFormat="1" ht="29" customHeight="1" spans="2:12">
      <c r="B222" s="20" t="str">
        <f t="shared" si="41"/>
        <v>208</v>
      </c>
      <c r="C222" s="21" t="str">
        <f t="shared" si="47"/>
        <v>10</v>
      </c>
      <c r="D222" s="21" t="s">
        <v>36</v>
      </c>
      <c r="E222" s="22"/>
      <c r="F222" s="23"/>
      <c r="G222" s="24" t="s">
        <v>205</v>
      </c>
      <c r="H222" s="25">
        <v>13.644</v>
      </c>
      <c r="I222" s="33">
        <v>10.504</v>
      </c>
      <c r="J222" s="33">
        <v>-10.86</v>
      </c>
      <c r="K222" s="33">
        <v>30</v>
      </c>
      <c r="L222" s="33">
        <v>-16</v>
      </c>
    </row>
    <row r="223" s="1" customFormat="1" ht="29" customHeight="1" spans="2:12">
      <c r="B223" s="20" t="str">
        <f t="shared" si="41"/>
        <v>208</v>
      </c>
      <c r="C223" s="21" t="str">
        <f t="shared" si="47"/>
        <v>10</v>
      </c>
      <c r="D223" s="21" t="s">
        <v>38</v>
      </c>
      <c r="E223" s="22"/>
      <c r="F223" s="23"/>
      <c r="G223" s="24" t="s">
        <v>206</v>
      </c>
      <c r="H223" s="25">
        <v>-4.88365</v>
      </c>
      <c r="I223" s="33">
        <v>0</v>
      </c>
      <c r="J223" s="33">
        <v>0</v>
      </c>
      <c r="K223" s="33">
        <v>579.96815</v>
      </c>
      <c r="L223" s="33">
        <v>-584.8518</v>
      </c>
    </row>
    <row r="224" s="1" customFormat="1" ht="29" customHeight="1" spans="2:12">
      <c r="B224" s="20" t="str">
        <f t="shared" si="41"/>
        <v>208</v>
      </c>
      <c r="C224" s="21" t="str">
        <f t="shared" si="47"/>
        <v>10</v>
      </c>
      <c r="D224" s="21" t="s">
        <v>24</v>
      </c>
      <c r="E224" s="22"/>
      <c r="F224" s="23"/>
      <c r="G224" s="24" t="s">
        <v>207</v>
      </c>
      <c r="H224" s="25">
        <v>0</v>
      </c>
      <c r="I224" s="33">
        <v>0</v>
      </c>
      <c r="J224" s="33">
        <v>0</v>
      </c>
      <c r="K224" s="33">
        <v>4.62</v>
      </c>
      <c r="L224" s="33">
        <v>-4.62</v>
      </c>
    </row>
    <row r="225" s="1" customFormat="1" ht="29" customHeight="1" spans="2:12">
      <c r="B225" s="20" t="str">
        <f t="shared" si="41"/>
        <v>208</v>
      </c>
      <c r="C225" s="21" t="s">
        <v>49</v>
      </c>
      <c r="D225" s="21"/>
      <c r="E225" s="22"/>
      <c r="F225" s="23" t="s">
        <v>208</v>
      </c>
      <c r="G225" s="24"/>
      <c r="H225" s="25">
        <v>307.269929</v>
      </c>
      <c r="I225" s="33">
        <v>133.814456</v>
      </c>
      <c r="J225" s="33">
        <v>-10.029327</v>
      </c>
      <c r="K225" s="33">
        <v>241.3278</v>
      </c>
      <c r="L225" s="33">
        <v>-57.843</v>
      </c>
    </row>
    <row r="226" s="1" customFormat="1" ht="29" customHeight="1" spans="2:12">
      <c r="B226" s="20" t="str">
        <f t="shared" si="41"/>
        <v>208</v>
      </c>
      <c r="C226" s="21" t="str">
        <f t="shared" ref="C226:C230" si="48">C225</f>
        <v>11</v>
      </c>
      <c r="D226" s="21" t="s">
        <v>17</v>
      </c>
      <c r="E226" s="22"/>
      <c r="F226" s="23"/>
      <c r="G226" s="24" t="s">
        <v>19</v>
      </c>
      <c r="H226" s="25">
        <v>-2.180973</v>
      </c>
      <c r="I226" s="33">
        <v>0</v>
      </c>
      <c r="J226" s="33">
        <v>-2.180973</v>
      </c>
      <c r="K226" s="33">
        <v>0</v>
      </c>
      <c r="L226" s="33">
        <v>0</v>
      </c>
    </row>
    <row r="227" s="1" customFormat="1" ht="29" customHeight="1" spans="2:12">
      <c r="B227" s="20" t="str">
        <f t="shared" si="41"/>
        <v>208</v>
      </c>
      <c r="C227" s="21" t="str">
        <f t="shared" si="48"/>
        <v>11</v>
      </c>
      <c r="D227" s="21" t="s">
        <v>20</v>
      </c>
      <c r="E227" s="22"/>
      <c r="F227" s="23"/>
      <c r="G227" s="24" t="s">
        <v>21</v>
      </c>
      <c r="H227" s="25">
        <v>-2.782</v>
      </c>
      <c r="I227" s="33">
        <v>0</v>
      </c>
      <c r="J227" s="33">
        <v>-2.782</v>
      </c>
      <c r="K227" s="33">
        <v>0</v>
      </c>
      <c r="L227" s="33">
        <v>0</v>
      </c>
    </row>
    <row r="228" s="1" customFormat="1" ht="29" customHeight="1" spans="2:12">
      <c r="B228" s="20" t="str">
        <f t="shared" si="41"/>
        <v>208</v>
      </c>
      <c r="C228" s="21" t="str">
        <f t="shared" si="48"/>
        <v>11</v>
      </c>
      <c r="D228" s="21" t="s">
        <v>36</v>
      </c>
      <c r="E228" s="22"/>
      <c r="F228" s="23"/>
      <c r="G228" s="24" t="s">
        <v>209</v>
      </c>
      <c r="H228" s="25">
        <v>-30</v>
      </c>
      <c r="I228" s="33">
        <v>0</v>
      </c>
      <c r="J228" s="33">
        <v>-1.0956</v>
      </c>
      <c r="K228" s="33">
        <v>0</v>
      </c>
      <c r="L228" s="33">
        <v>-28.9044</v>
      </c>
    </row>
    <row r="229" s="1" customFormat="1" ht="29" customHeight="1" spans="2:12">
      <c r="B229" s="20" t="str">
        <f t="shared" si="41"/>
        <v>208</v>
      </c>
      <c r="C229" s="21" t="str">
        <f t="shared" si="48"/>
        <v>11</v>
      </c>
      <c r="D229" s="21" t="s">
        <v>40</v>
      </c>
      <c r="E229" s="22"/>
      <c r="F229" s="23"/>
      <c r="G229" s="24" t="s">
        <v>210</v>
      </c>
      <c r="H229" s="25">
        <v>0</v>
      </c>
      <c r="I229" s="33">
        <v>0</v>
      </c>
      <c r="J229" s="33">
        <v>0</v>
      </c>
      <c r="K229" s="33">
        <v>28.9386</v>
      </c>
      <c r="L229" s="33">
        <v>-28.9386</v>
      </c>
    </row>
    <row r="230" s="1" customFormat="1" ht="29" customHeight="1" spans="2:12">
      <c r="B230" s="20" t="str">
        <f t="shared" si="41"/>
        <v>208</v>
      </c>
      <c r="C230" s="21" t="str">
        <f t="shared" si="48"/>
        <v>11</v>
      </c>
      <c r="D230" s="21" t="s">
        <v>24</v>
      </c>
      <c r="E230" s="22"/>
      <c r="F230" s="23"/>
      <c r="G230" s="24" t="s">
        <v>211</v>
      </c>
      <c r="H230" s="25">
        <v>342.232902</v>
      </c>
      <c r="I230" s="33">
        <v>133.814456</v>
      </c>
      <c r="J230" s="33">
        <v>-3.970754</v>
      </c>
      <c r="K230" s="33">
        <v>212.3892</v>
      </c>
      <c r="L230" s="33">
        <v>0</v>
      </c>
    </row>
    <row r="231" s="1" customFormat="1" ht="29" customHeight="1" spans="2:12">
      <c r="B231" s="20" t="str">
        <f t="shared" si="41"/>
        <v>208</v>
      </c>
      <c r="C231" s="21" t="s">
        <v>212</v>
      </c>
      <c r="D231" s="21"/>
      <c r="E231" s="22"/>
      <c r="F231" s="23" t="s">
        <v>213</v>
      </c>
      <c r="G231" s="24"/>
      <c r="H231" s="25">
        <v>-0.367098</v>
      </c>
      <c r="I231" s="33">
        <v>0</v>
      </c>
      <c r="J231" s="33">
        <v>-0.367098</v>
      </c>
      <c r="K231" s="33">
        <v>0</v>
      </c>
      <c r="L231" s="33">
        <v>0</v>
      </c>
    </row>
    <row r="232" s="1" customFormat="1" ht="29" customHeight="1" spans="2:12">
      <c r="B232" s="20" t="str">
        <f t="shared" si="41"/>
        <v>208</v>
      </c>
      <c r="C232" s="21" t="str">
        <f t="shared" ref="C232:C235" si="49">C231</f>
        <v>16</v>
      </c>
      <c r="D232" s="21" t="s">
        <v>17</v>
      </c>
      <c r="E232" s="22"/>
      <c r="F232" s="23"/>
      <c r="G232" s="24" t="s">
        <v>19</v>
      </c>
      <c r="H232" s="25">
        <v>-0.367098</v>
      </c>
      <c r="I232" s="33">
        <v>0</v>
      </c>
      <c r="J232" s="33">
        <v>-0.367098</v>
      </c>
      <c r="K232" s="33">
        <v>0</v>
      </c>
      <c r="L232" s="33">
        <v>0</v>
      </c>
    </row>
    <row r="233" s="1" customFormat="1" ht="29" customHeight="1" spans="2:12">
      <c r="B233" s="20" t="str">
        <f t="shared" si="41"/>
        <v>208</v>
      </c>
      <c r="C233" s="21" t="s">
        <v>214</v>
      </c>
      <c r="D233" s="21"/>
      <c r="E233" s="22"/>
      <c r="F233" s="43" t="s">
        <v>215</v>
      </c>
      <c r="G233" s="24"/>
      <c r="H233" s="25">
        <v>168</v>
      </c>
      <c r="I233" s="33">
        <v>150</v>
      </c>
      <c r="J233" s="33">
        <v>0</v>
      </c>
      <c r="K233" s="33">
        <v>23.08</v>
      </c>
      <c r="L233" s="33">
        <v>-5.08</v>
      </c>
    </row>
    <row r="234" s="1" customFormat="1" ht="29" customHeight="1" spans="2:12">
      <c r="B234" s="20" t="str">
        <f t="shared" si="41"/>
        <v>208</v>
      </c>
      <c r="C234" s="21" t="str">
        <f t="shared" si="49"/>
        <v>19</v>
      </c>
      <c r="D234" s="21" t="s">
        <v>17</v>
      </c>
      <c r="E234" s="22"/>
      <c r="F234" s="23"/>
      <c r="G234" s="24" t="s">
        <v>216</v>
      </c>
      <c r="H234" s="25">
        <v>18</v>
      </c>
      <c r="I234" s="33">
        <v>0</v>
      </c>
      <c r="J234" s="33">
        <v>0</v>
      </c>
      <c r="K234" s="33">
        <v>23.08</v>
      </c>
      <c r="L234" s="33">
        <v>-5.08</v>
      </c>
    </row>
    <row r="235" s="1" customFormat="1" ht="29" customHeight="1" spans="2:12">
      <c r="B235" s="20" t="str">
        <f t="shared" si="41"/>
        <v>208</v>
      </c>
      <c r="C235" s="21" t="str">
        <f t="shared" si="49"/>
        <v>19</v>
      </c>
      <c r="D235" s="21" t="s">
        <v>20</v>
      </c>
      <c r="E235" s="22"/>
      <c r="F235" s="23"/>
      <c r="G235" s="24" t="s">
        <v>217</v>
      </c>
      <c r="H235" s="25">
        <v>150</v>
      </c>
      <c r="I235" s="33">
        <v>150</v>
      </c>
      <c r="J235" s="33">
        <v>0</v>
      </c>
      <c r="K235" s="33">
        <v>0</v>
      </c>
      <c r="L235" s="33">
        <v>0</v>
      </c>
    </row>
    <row r="236" s="1" customFormat="1" ht="29" customHeight="1" spans="2:12">
      <c r="B236" s="20" t="str">
        <f t="shared" si="41"/>
        <v>208</v>
      </c>
      <c r="C236" s="21" t="s">
        <v>101</v>
      </c>
      <c r="D236" s="21"/>
      <c r="E236" s="22"/>
      <c r="F236" s="23" t="s">
        <v>218</v>
      </c>
      <c r="G236" s="24"/>
      <c r="H236" s="25">
        <v>-29.5134</v>
      </c>
      <c r="I236" s="33">
        <v>0</v>
      </c>
      <c r="J236" s="33">
        <v>-30.5134</v>
      </c>
      <c r="K236" s="33">
        <v>364.1974</v>
      </c>
      <c r="L236" s="33">
        <v>-363.1974</v>
      </c>
    </row>
    <row r="237" s="1" customFormat="1" ht="29" customHeight="1" spans="2:12">
      <c r="B237" s="20" t="str">
        <f t="shared" si="41"/>
        <v>208</v>
      </c>
      <c r="C237" s="21" t="str">
        <f t="shared" ref="C237:C240" si="50">C236</f>
        <v>20</v>
      </c>
      <c r="D237" s="21" t="s">
        <v>17</v>
      </c>
      <c r="E237" s="22"/>
      <c r="F237" s="23"/>
      <c r="G237" s="24" t="s">
        <v>219</v>
      </c>
      <c r="H237" s="25">
        <v>1</v>
      </c>
      <c r="I237" s="33">
        <v>0</v>
      </c>
      <c r="J237" s="33">
        <v>0</v>
      </c>
      <c r="K237" s="33">
        <v>1.1974</v>
      </c>
      <c r="L237" s="33">
        <v>-0.1974</v>
      </c>
    </row>
    <row r="238" s="1" customFormat="1" ht="29" customHeight="1" spans="2:12">
      <c r="B238" s="20" t="str">
        <f t="shared" si="41"/>
        <v>208</v>
      </c>
      <c r="C238" s="21" t="str">
        <f t="shared" si="50"/>
        <v>20</v>
      </c>
      <c r="D238" s="21" t="s">
        <v>20</v>
      </c>
      <c r="E238" s="22"/>
      <c r="F238" s="23"/>
      <c r="G238" s="24" t="s">
        <v>220</v>
      </c>
      <c r="H238" s="25">
        <v>-30.5134</v>
      </c>
      <c r="I238" s="33">
        <v>0</v>
      </c>
      <c r="J238" s="33">
        <v>-30.5134</v>
      </c>
      <c r="K238" s="33">
        <v>363</v>
      </c>
      <c r="L238" s="33">
        <v>-363</v>
      </c>
    </row>
    <row r="239" s="1" customFormat="1" ht="29" customHeight="1" spans="2:12">
      <c r="B239" s="20" t="str">
        <f t="shared" si="41"/>
        <v>208</v>
      </c>
      <c r="C239" s="21" t="s">
        <v>221</v>
      </c>
      <c r="D239" s="21"/>
      <c r="E239" s="22"/>
      <c r="F239" s="23" t="s">
        <v>222</v>
      </c>
      <c r="G239" s="24"/>
      <c r="H239" s="25">
        <v>45</v>
      </c>
      <c r="I239" s="33">
        <v>0</v>
      </c>
      <c r="J239" s="33">
        <v>0</v>
      </c>
      <c r="K239" s="33">
        <v>227.62505</v>
      </c>
      <c r="L239" s="33">
        <v>-182.62505</v>
      </c>
    </row>
    <row r="240" s="1" customFormat="1" ht="29" customHeight="1" spans="2:12">
      <c r="B240" s="20" t="str">
        <f t="shared" si="41"/>
        <v>208</v>
      </c>
      <c r="C240" s="21" t="str">
        <f t="shared" si="50"/>
        <v>21</v>
      </c>
      <c r="D240" s="21" t="s">
        <v>20</v>
      </c>
      <c r="E240" s="22"/>
      <c r="F240" s="23"/>
      <c r="G240" s="24" t="s">
        <v>223</v>
      </c>
      <c r="H240" s="25">
        <v>45</v>
      </c>
      <c r="I240" s="33">
        <v>0</v>
      </c>
      <c r="J240" s="33">
        <v>0</v>
      </c>
      <c r="K240" s="33">
        <v>227.62505</v>
      </c>
      <c r="L240" s="33">
        <v>-182.62505</v>
      </c>
    </row>
    <row r="241" s="1" customFormat="1" ht="29" customHeight="1" spans="2:12">
      <c r="B241" s="20" t="str">
        <f t="shared" si="41"/>
        <v>208</v>
      </c>
      <c r="C241" s="21" t="s">
        <v>64</v>
      </c>
      <c r="D241" s="21"/>
      <c r="E241" s="22"/>
      <c r="F241" s="23" t="s">
        <v>224</v>
      </c>
      <c r="G241" s="24"/>
      <c r="H241" s="25">
        <v>102.630788</v>
      </c>
      <c r="I241" s="33">
        <v>120.1295</v>
      </c>
      <c r="J241" s="33">
        <v>-53.518712</v>
      </c>
      <c r="K241" s="33">
        <v>42.44</v>
      </c>
      <c r="L241" s="33">
        <v>-6.42</v>
      </c>
    </row>
    <row r="242" s="1" customFormat="1" ht="29" customHeight="1" spans="2:12">
      <c r="B242" s="20" t="str">
        <f t="shared" si="41"/>
        <v>208</v>
      </c>
      <c r="C242" s="21" t="str">
        <f t="shared" ref="C242:C245" si="51">C241</f>
        <v>28</v>
      </c>
      <c r="D242" s="21" t="s">
        <v>17</v>
      </c>
      <c r="E242" s="22"/>
      <c r="F242" s="23"/>
      <c r="G242" s="24" t="s">
        <v>19</v>
      </c>
      <c r="H242" s="25">
        <v>15.434161</v>
      </c>
      <c r="I242" s="33">
        <v>20.1045</v>
      </c>
      <c r="J242" s="33">
        <v>-5.150339</v>
      </c>
      <c r="K242" s="33">
        <v>0.48</v>
      </c>
      <c r="L242" s="33">
        <v>0</v>
      </c>
    </row>
    <row r="243" s="1" customFormat="1" ht="29" customHeight="1" spans="2:12">
      <c r="B243" s="20" t="str">
        <f t="shared" si="41"/>
        <v>208</v>
      </c>
      <c r="C243" s="21" t="str">
        <f t="shared" si="51"/>
        <v>28</v>
      </c>
      <c r="D243" s="21" t="s">
        <v>22</v>
      </c>
      <c r="E243" s="22"/>
      <c r="F243" s="23"/>
      <c r="G243" s="24" t="s">
        <v>225</v>
      </c>
      <c r="H243" s="25">
        <v>15</v>
      </c>
      <c r="I243" s="33">
        <v>0</v>
      </c>
      <c r="J243" s="33">
        <v>-1</v>
      </c>
      <c r="K243" s="33">
        <v>16</v>
      </c>
      <c r="L243" s="33">
        <v>0</v>
      </c>
    </row>
    <row r="244" s="1" customFormat="1" ht="29" customHeight="1" spans="2:12">
      <c r="B244" s="20" t="str">
        <f t="shared" si="41"/>
        <v>208</v>
      </c>
      <c r="C244" s="21" t="str">
        <f t="shared" si="51"/>
        <v>28</v>
      </c>
      <c r="D244" s="21" t="s">
        <v>32</v>
      </c>
      <c r="E244" s="22"/>
      <c r="F244" s="23"/>
      <c r="G244" s="24" t="s">
        <v>33</v>
      </c>
      <c r="H244" s="25">
        <v>25.116627</v>
      </c>
      <c r="I244" s="33">
        <v>36.025</v>
      </c>
      <c r="J244" s="33">
        <v>-32.368373</v>
      </c>
      <c r="K244" s="33">
        <v>25.96</v>
      </c>
      <c r="L244" s="33">
        <v>-4.5</v>
      </c>
    </row>
    <row r="245" s="1" customFormat="1" ht="29" customHeight="1" spans="2:12">
      <c r="B245" s="20" t="str">
        <f t="shared" si="41"/>
        <v>208</v>
      </c>
      <c r="C245" s="21" t="str">
        <f t="shared" si="51"/>
        <v>28</v>
      </c>
      <c r="D245" s="21" t="s">
        <v>24</v>
      </c>
      <c r="E245" s="22"/>
      <c r="F245" s="23"/>
      <c r="G245" s="24" t="s">
        <v>226</v>
      </c>
      <c r="H245" s="25">
        <v>47.08</v>
      </c>
      <c r="I245" s="33">
        <v>64</v>
      </c>
      <c r="J245" s="33">
        <v>-15</v>
      </c>
      <c r="K245" s="33">
        <v>0</v>
      </c>
      <c r="L245" s="33">
        <v>-1.92</v>
      </c>
    </row>
    <row r="246" s="1" customFormat="1" ht="29" customHeight="1" spans="2:12">
      <c r="B246" s="20" t="s">
        <v>227</v>
      </c>
      <c r="C246" s="21"/>
      <c r="D246" s="21"/>
      <c r="E246" s="42" t="s">
        <v>228</v>
      </c>
      <c r="F246" s="23"/>
      <c r="G246" s="24"/>
      <c r="H246" s="25">
        <v>7256.113762</v>
      </c>
      <c r="I246" s="33">
        <v>22762.369768</v>
      </c>
      <c r="J246" s="33">
        <v>-24404.108446</v>
      </c>
      <c r="K246" s="33">
        <v>24365.334671</v>
      </c>
      <c r="L246" s="33">
        <v>-15467.482231</v>
      </c>
    </row>
    <row r="247" s="1" customFormat="1" ht="29" customHeight="1" spans="2:12">
      <c r="B247" s="20" t="str">
        <f t="shared" ref="B247:B276" si="52">B246</f>
        <v>210</v>
      </c>
      <c r="C247" s="21" t="s">
        <v>17</v>
      </c>
      <c r="D247" s="21"/>
      <c r="E247" s="22"/>
      <c r="F247" s="23" t="s">
        <v>229</v>
      </c>
      <c r="G247" s="24"/>
      <c r="H247" s="25">
        <v>43.639125</v>
      </c>
      <c r="I247" s="33">
        <v>47.695073</v>
      </c>
      <c r="J247" s="33">
        <v>-34.43697</v>
      </c>
      <c r="K247" s="33">
        <v>40.811022</v>
      </c>
      <c r="L247" s="33">
        <v>-10.43</v>
      </c>
    </row>
    <row r="248" s="1" customFormat="1" ht="29" customHeight="1" spans="2:12">
      <c r="B248" s="20" t="str">
        <f t="shared" si="52"/>
        <v>210</v>
      </c>
      <c r="C248" s="21" t="str">
        <f t="shared" ref="C248:C253" si="53">C247</f>
        <v>01</v>
      </c>
      <c r="D248" s="21" t="s">
        <v>17</v>
      </c>
      <c r="E248" s="22"/>
      <c r="F248" s="23"/>
      <c r="G248" s="24" t="s">
        <v>19</v>
      </c>
      <c r="H248" s="25">
        <v>-9.7868</v>
      </c>
      <c r="I248" s="33">
        <v>0</v>
      </c>
      <c r="J248" s="33">
        <v>-10.44</v>
      </c>
      <c r="K248" s="33">
        <v>0.6532</v>
      </c>
      <c r="L248" s="33">
        <v>0</v>
      </c>
    </row>
    <row r="249" s="1" customFormat="1" ht="29" customHeight="1" spans="2:12">
      <c r="B249" s="20" t="str">
        <f t="shared" si="52"/>
        <v>210</v>
      </c>
      <c r="C249" s="21" t="str">
        <f t="shared" si="53"/>
        <v>01</v>
      </c>
      <c r="D249" s="21" t="s">
        <v>24</v>
      </c>
      <c r="E249" s="22"/>
      <c r="F249" s="23"/>
      <c r="G249" s="24" t="s">
        <v>230</v>
      </c>
      <c r="H249" s="25">
        <v>53.425925</v>
      </c>
      <c r="I249" s="33">
        <v>47.695073</v>
      </c>
      <c r="J249" s="33">
        <v>-23.99697</v>
      </c>
      <c r="K249" s="33">
        <v>40.157822</v>
      </c>
      <c r="L249" s="33">
        <v>-10.43</v>
      </c>
    </row>
    <row r="250" s="1" customFormat="1" ht="29" customHeight="1" spans="2:12">
      <c r="B250" s="20" t="str">
        <f t="shared" si="52"/>
        <v>210</v>
      </c>
      <c r="C250" s="21" t="s">
        <v>20</v>
      </c>
      <c r="D250" s="21"/>
      <c r="E250" s="22"/>
      <c r="F250" s="23" t="s">
        <v>231</v>
      </c>
      <c r="G250" s="24"/>
      <c r="H250" s="25">
        <v>-14095.632636</v>
      </c>
      <c r="I250" s="33">
        <v>2526.6578</v>
      </c>
      <c r="J250" s="33">
        <v>-16622.290436</v>
      </c>
      <c r="K250" s="33">
        <v>812.37213</v>
      </c>
      <c r="L250" s="33">
        <v>-812.37213</v>
      </c>
    </row>
    <row r="251" s="1" customFormat="1" ht="29" customHeight="1" spans="2:12">
      <c r="B251" s="20" t="str">
        <f t="shared" si="52"/>
        <v>210</v>
      </c>
      <c r="C251" s="21" t="str">
        <f t="shared" si="53"/>
        <v>02</v>
      </c>
      <c r="D251" s="21" t="s">
        <v>17</v>
      </c>
      <c r="E251" s="22"/>
      <c r="F251" s="23"/>
      <c r="G251" s="24" t="s">
        <v>232</v>
      </c>
      <c r="H251" s="25">
        <v>-12400.481016</v>
      </c>
      <c r="I251" s="33">
        <v>2151.4378</v>
      </c>
      <c r="J251" s="33">
        <v>-14551.918816</v>
      </c>
      <c r="K251" s="33">
        <v>718.96</v>
      </c>
      <c r="L251" s="33">
        <v>-718.96</v>
      </c>
    </row>
    <row r="252" s="1" customFormat="1" ht="29" customHeight="1" spans="2:12">
      <c r="B252" s="20" t="str">
        <f t="shared" si="52"/>
        <v>210</v>
      </c>
      <c r="C252" s="21" t="str">
        <f t="shared" si="53"/>
        <v>02</v>
      </c>
      <c r="D252" s="21" t="s">
        <v>20</v>
      </c>
      <c r="E252" s="22"/>
      <c r="F252" s="23"/>
      <c r="G252" s="24" t="s">
        <v>233</v>
      </c>
      <c r="H252" s="25">
        <v>-2044</v>
      </c>
      <c r="I252" s="33">
        <v>0</v>
      </c>
      <c r="J252" s="33">
        <v>-2044</v>
      </c>
      <c r="K252" s="33">
        <v>0</v>
      </c>
      <c r="L252" s="33">
        <v>0</v>
      </c>
    </row>
    <row r="253" s="1" customFormat="1" ht="29" customHeight="1" spans="2:12">
      <c r="B253" s="20" t="str">
        <f t="shared" si="52"/>
        <v>210</v>
      </c>
      <c r="C253" s="21" t="str">
        <f t="shared" si="53"/>
        <v>02</v>
      </c>
      <c r="D253" s="21" t="s">
        <v>36</v>
      </c>
      <c r="E253" s="22"/>
      <c r="F253" s="23"/>
      <c r="G253" s="24" t="s">
        <v>234</v>
      </c>
      <c r="H253" s="25">
        <v>348.84838</v>
      </c>
      <c r="I253" s="33">
        <v>375.22</v>
      </c>
      <c r="J253" s="33">
        <v>-26.37162</v>
      </c>
      <c r="K253" s="33">
        <v>93.41213</v>
      </c>
      <c r="L253" s="33">
        <v>-93.41213</v>
      </c>
    </row>
    <row r="254" s="1" customFormat="1" ht="29" customHeight="1" spans="2:12">
      <c r="B254" s="20" t="str">
        <f t="shared" si="52"/>
        <v>210</v>
      </c>
      <c r="C254" s="21" t="s">
        <v>28</v>
      </c>
      <c r="D254" s="21"/>
      <c r="E254" s="22"/>
      <c r="F254" s="23" t="s">
        <v>235</v>
      </c>
      <c r="G254" s="24"/>
      <c r="H254" s="25">
        <v>6071.243919</v>
      </c>
      <c r="I254" s="33">
        <v>8191.635839</v>
      </c>
      <c r="J254" s="33">
        <v>-1988.99192</v>
      </c>
      <c r="K254" s="33">
        <v>455.142084</v>
      </c>
      <c r="L254" s="33">
        <v>-586.542084</v>
      </c>
    </row>
    <row r="255" s="1" customFormat="1" ht="29" customHeight="1" spans="2:12">
      <c r="B255" s="20" t="str">
        <f t="shared" si="52"/>
        <v>210</v>
      </c>
      <c r="C255" s="21" t="str">
        <f t="shared" ref="C255:C263" si="54">C254</f>
        <v>03</v>
      </c>
      <c r="D255" s="21" t="s">
        <v>24</v>
      </c>
      <c r="E255" s="22"/>
      <c r="F255" s="23"/>
      <c r="G255" s="24" t="s">
        <v>236</v>
      </c>
      <c r="H255" s="25">
        <v>6071.243919</v>
      </c>
      <c r="I255" s="33">
        <v>8191.635839</v>
      </c>
      <c r="J255" s="33">
        <v>-1988.99192</v>
      </c>
      <c r="K255" s="33">
        <v>455.142084</v>
      </c>
      <c r="L255" s="33">
        <v>-586.542084</v>
      </c>
    </row>
    <row r="256" s="1" customFormat="1" ht="29" customHeight="1" spans="2:12">
      <c r="B256" s="20" t="str">
        <f t="shared" si="52"/>
        <v>210</v>
      </c>
      <c r="C256" s="21" t="s">
        <v>22</v>
      </c>
      <c r="D256" s="21"/>
      <c r="E256" s="22"/>
      <c r="F256" s="23" t="s">
        <v>237</v>
      </c>
      <c r="G256" s="24"/>
      <c r="H256" s="25">
        <v>21916.768707</v>
      </c>
      <c r="I256" s="33">
        <v>11935.361778</v>
      </c>
      <c r="J256" s="33">
        <v>-332.542511</v>
      </c>
      <c r="K256" s="33">
        <v>22707.856665</v>
      </c>
      <c r="L256" s="33">
        <v>-12393.907225</v>
      </c>
    </row>
    <row r="257" s="1" customFormat="1" ht="29" customHeight="1" spans="2:12">
      <c r="B257" s="20" t="str">
        <f t="shared" si="52"/>
        <v>210</v>
      </c>
      <c r="C257" s="21" t="str">
        <f t="shared" si="54"/>
        <v>04</v>
      </c>
      <c r="D257" s="21" t="s">
        <v>17</v>
      </c>
      <c r="E257" s="22"/>
      <c r="F257" s="23"/>
      <c r="G257" s="24" t="s">
        <v>238</v>
      </c>
      <c r="H257" s="25">
        <v>10020.728755</v>
      </c>
      <c r="I257" s="33">
        <v>10005.25</v>
      </c>
      <c r="J257" s="33">
        <v>-11.321245</v>
      </c>
      <c r="K257" s="33">
        <v>86.8</v>
      </c>
      <c r="L257" s="33">
        <v>-60</v>
      </c>
    </row>
    <row r="258" s="1" customFormat="1" ht="29" customHeight="1" spans="2:12">
      <c r="B258" s="20" t="str">
        <f t="shared" si="52"/>
        <v>210</v>
      </c>
      <c r="C258" s="21" t="str">
        <f t="shared" si="54"/>
        <v>04</v>
      </c>
      <c r="D258" s="21" t="s">
        <v>20</v>
      </c>
      <c r="E258" s="22"/>
      <c r="F258" s="23"/>
      <c r="G258" s="24" t="s">
        <v>239</v>
      </c>
      <c r="H258" s="25">
        <v>-16.533751</v>
      </c>
      <c r="I258" s="33">
        <v>0</v>
      </c>
      <c r="J258" s="33">
        <v>-16.533751</v>
      </c>
      <c r="K258" s="33">
        <v>4.6</v>
      </c>
      <c r="L258" s="33">
        <v>-4.6</v>
      </c>
    </row>
    <row r="259" s="1" customFormat="1" ht="29" customHeight="1" spans="2:12">
      <c r="B259" s="20" t="str">
        <f t="shared" si="52"/>
        <v>210</v>
      </c>
      <c r="C259" s="21" t="str">
        <f t="shared" si="54"/>
        <v>04</v>
      </c>
      <c r="D259" s="21" t="s">
        <v>28</v>
      </c>
      <c r="E259" s="22"/>
      <c r="F259" s="23"/>
      <c r="G259" s="24" t="s">
        <v>240</v>
      </c>
      <c r="H259" s="25">
        <v>8.481105</v>
      </c>
      <c r="I259" s="33">
        <v>31</v>
      </c>
      <c r="J259" s="33">
        <v>-22.518895</v>
      </c>
      <c r="K259" s="33">
        <v>0</v>
      </c>
      <c r="L259" s="33">
        <v>0</v>
      </c>
    </row>
    <row r="260" s="1" customFormat="1" ht="29" customHeight="1" spans="2:12">
      <c r="B260" s="20" t="str">
        <f t="shared" si="52"/>
        <v>210</v>
      </c>
      <c r="C260" s="21" t="str">
        <f t="shared" si="54"/>
        <v>04</v>
      </c>
      <c r="D260" s="21" t="s">
        <v>38</v>
      </c>
      <c r="E260" s="22"/>
      <c r="F260" s="23"/>
      <c r="G260" s="24" t="s">
        <v>241</v>
      </c>
      <c r="H260" s="25">
        <v>2.922903</v>
      </c>
      <c r="I260" s="33">
        <v>17.072</v>
      </c>
      <c r="J260" s="33">
        <v>-14.149097</v>
      </c>
      <c r="K260" s="33">
        <v>17.626</v>
      </c>
      <c r="L260" s="33">
        <v>-17.626</v>
      </c>
    </row>
    <row r="261" s="1" customFormat="1" ht="29" customHeight="1" spans="2:12">
      <c r="B261" s="20" t="str">
        <f t="shared" si="52"/>
        <v>210</v>
      </c>
      <c r="C261" s="21" t="str">
        <f t="shared" si="54"/>
        <v>04</v>
      </c>
      <c r="D261" s="21" t="s">
        <v>30</v>
      </c>
      <c r="E261" s="22"/>
      <c r="F261" s="23"/>
      <c r="G261" s="24" t="s">
        <v>242</v>
      </c>
      <c r="H261" s="25">
        <v>1086.120255</v>
      </c>
      <c r="I261" s="33">
        <v>1332.999778</v>
      </c>
      <c r="J261" s="33">
        <v>-198.279523</v>
      </c>
      <c r="K261" s="33">
        <v>0</v>
      </c>
      <c r="L261" s="33">
        <v>-48.6</v>
      </c>
    </row>
    <row r="262" s="1" customFormat="1" ht="29" customHeight="1" spans="2:12">
      <c r="B262" s="20" t="str">
        <f t="shared" si="52"/>
        <v>210</v>
      </c>
      <c r="C262" s="21" t="str">
        <f t="shared" si="54"/>
        <v>04</v>
      </c>
      <c r="D262" s="21" t="s">
        <v>47</v>
      </c>
      <c r="E262" s="22"/>
      <c r="F262" s="23"/>
      <c r="G262" s="24" t="s">
        <v>243</v>
      </c>
      <c r="H262" s="25">
        <v>10270.58944</v>
      </c>
      <c r="I262" s="33">
        <v>549.04</v>
      </c>
      <c r="J262" s="33">
        <v>-69.74</v>
      </c>
      <c r="K262" s="33">
        <v>22045.370665</v>
      </c>
      <c r="L262" s="33">
        <v>-12254.081225</v>
      </c>
    </row>
    <row r="263" s="1" customFormat="1" ht="29" customHeight="1" spans="2:12">
      <c r="B263" s="20" t="str">
        <f t="shared" si="52"/>
        <v>210</v>
      </c>
      <c r="C263" s="21" t="str">
        <f t="shared" si="54"/>
        <v>04</v>
      </c>
      <c r="D263" s="21" t="s">
        <v>24</v>
      </c>
      <c r="E263" s="22"/>
      <c r="F263" s="23"/>
      <c r="G263" s="24" t="s">
        <v>244</v>
      </c>
      <c r="H263" s="25">
        <v>544.46</v>
      </c>
      <c r="I263" s="33">
        <v>0</v>
      </c>
      <c r="J263" s="33">
        <v>0</v>
      </c>
      <c r="K263" s="33">
        <v>553.46</v>
      </c>
      <c r="L263" s="33">
        <v>-9</v>
      </c>
    </row>
    <row r="264" s="1" customFormat="1" ht="29" customHeight="1" spans="2:12">
      <c r="B264" s="20" t="str">
        <f t="shared" si="52"/>
        <v>210</v>
      </c>
      <c r="C264" s="21" t="s">
        <v>40</v>
      </c>
      <c r="D264" s="21"/>
      <c r="E264" s="22"/>
      <c r="F264" s="23" t="s">
        <v>245</v>
      </c>
      <c r="G264" s="24"/>
      <c r="H264" s="25">
        <v>-6508.672128</v>
      </c>
      <c r="I264" s="33">
        <v>0</v>
      </c>
      <c r="J264" s="33">
        <v>-5416.826928</v>
      </c>
      <c r="K264" s="33">
        <v>20.54131</v>
      </c>
      <c r="L264" s="33">
        <v>-1112.38651</v>
      </c>
    </row>
    <row r="265" s="1" customFormat="1" ht="29" customHeight="1" spans="2:12">
      <c r="B265" s="20" t="str">
        <f t="shared" si="52"/>
        <v>210</v>
      </c>
      <c r="C265" s="21" t="str">
        <f t="shared" ref="C265:C267" si="55">C264</f>
        <v>07</v>
      </c>
      <c r="D265" s="21" t="s">
        <v>212</v>
      </c>
      <c r="E265" s="22"/>
      <c r="F265" s="23"/>
      <c r="G265" s="24" t="s">
        <v>246</v>
      </c>
      <c r="H265" s="25">
        <v>-9.424</v>
      </c>
      <c r="I265" s="33">
        <v>0</v>
      </c>
      <c r="J265" s="33">
        <v>0</v>
      </c>
      <c r="K265" s="33">
        <v>0</v>
      </c>
      <c r="L265" s="33">
        <v>-9.424</v>
      </c>
    </row>
    <row r="266" s="1" customFormat="1" ht="29" customHeight="1" spans="2:12">
      <c r="B266" s="20" t="str">
        <f t="shared" si="52"/>
        <v>210</v>
      </c>
      <c r="C266" s="21" t="str">
        <f t="shared" si="55"/>
        <v>07</v>
      </c>
      <c r="D266" s="21" t="s">
        <v>247</v>
      </c>
      <c r="E266" s="22"/>
      <c r="F266" s="23"/>
      <c r="G266" s="24" t="s">
        <v>248</v>
      </c>
      <c r="H266" s="25">
        <v>-5396.972928</v>
      </c>
      <c r="I266" s="33">
        <v>0</v>
      </c>
      <c r="J266" s="33">
        <v>-5416.826928</v>
      </c>
      <c r="K266" s="33">
        <v>20.54131</v>
      </c>
      <c r="L266" s="33">
        <v>-0.68731</v>
      </c>
    </row>
    <row r="267" s="1" customFormat="1" ht="29" customHeight="1" spans="2:12">
      <c r="B267" s="20" t="str">
        <f t="shared" si="52"/>
        <v>210</v>
      </c>
      <c r="C267" s="21" t="str">
        <f t="shared" si="55"/>
        <v>07</v>
      </c>
      <c r="D267" s="21" t="s">
        <v>24</v>
      </c>
      <c r="E267" s="22"/>
      <c r="F267" s="23"/>
      <c r="G267" s="24" t="s">
        <v>249</v>
      </c>
      <c r="H267" s="25">
        <v>-1102.2752</v>
      </c>
      <c r="I267" s="33">
        <v>0</v>
      </c>
      <c r="J267" s="33">
        <v>0</v>
      </c>
      <c r="K267" s="33">
        <v>0</v>
      </c>
      <c r="L267" s="33">
        <v>-1102.2752</v>
      </c>
    </row>
    <row r="268" s="1" customFormat="1" ht="29" customHeight="1" spans="2:12">
      <c r="B268" s="20" t="str">
        <f t="shared" si="52"/>
        <v>210</v>
      </c>
      <c r="C268" s="21" t="s">
        <v>55</v>
      </c>
      <c r="D268" s="21"/>
      <c r="E268" s="22"/>
      <c r="F268" s="23" t="s">
        <v>250</v>
      </c>
      <c r="G268" s="24"/>
      <c r="H268" s="25">
        <v>-3</v>
      </c>
      <c r="I268" s="33">
        <v>0</v>
      </c>
      <c r="J268" s="33">
        <v>-3</v>
      </c>
      <c r="K268" s="33">
        <v>0</v>
      </c>
      <c r="L268" s="33">
        <v>0</v>
      </c>
    </row>
    <row r="269" s="1" customFormat="1" ht="29" customHeight="1" spans="2:12">
      <c r="B269" s="20" t="str">
        <f t="shared" si="52"/>
        <v>210</v>
      </c>
      <c r="C269" s="21" t="str">
        <f t="shared" ref="C269:C272" si="56">C268</f>
        <v>14</v>
      </c>
      <c r="D269" s="21" t="s">
        <v>17</v>
      </c>
      <c r="E269" s="22"/>
      <c r="F269" s="23"/>
      <c r="G269" s="24" t="s">
        <v>251</v>
      </c>
      <c r="H269" s="25">
        <v>-3</v>
      </c>
      <c r="I269" s="33">
        <v>0</v>
      </c>
      <c r="J269" s="33">
        <v>-3</v>
      </c>
      <c r="K269" s="33">
        <v>0</v>
      </c>
      <c r="L269" s="33">
        <v>0</v>
      </c>
    </row>
    <row r="270" s="1" customFormat="1" ht="29" customHeight="1" spans="2:12">
      <c r="B270" s="20" t="str">
        <f t="shared" si="52"/>
        <v>210</v>
      </c>
      <c r="C270" s="21" t="s">
        <v>252</v>
      </c>
      <c r="D270" s="21"/>
      <c r="E270" s="22"/>
      <c r="F270" s="23" t="s">
        <v>253</v>
      </c>
      <c r="G270" s="24"/>
      <c r="H270" s="25">
        <v>0.048</v>
      </c>
      <c r="I270" s="33">
        <v>0</v>
      </c>
      <c r="J270" s="33">
        <v>0</v>
      </c>
      <c r="K270" s="33">
        <v>100.56146</v>
      </c>
      <c r="L270" s="33">
        <v>-100.51346</v>
      </c>
    </row>
    <row r="271" s="1" customFormat="1" ht="29" customHeight="1" spans="2:12">
      <c r="B271" s="20" t="str">
        <f t="shared" si="52"/>
        <v>210</v>
      </c>
      <c r="C271" s="21" t="str">
        <f t="shared" si="56"/>
        <v>15</v>
      </c>
      <c r="D271" s="21" t="s">
        <v>38</v>
      </c>
      <c r="E271" s="22"/>
      <c r="F271" s="23"/>
      <c r="G271" s="24" t="s">
        <v>254</v>
      </c>
      <c r="H271" s="25">
        <v>0.048</v>
      </c>
      <c r="I271" s="33">
        <v>0</v>
      </c>
      <c r="J271" s="33">
        <v>0</v>
      </c>
      <c r="K271" s="33">
        <v>4.07916</v>
      </c>
      <c r="L271" s="33">
        <v>-4.03116</v>
      </c>
    </row>
    <row r="272" s="1" customFormat="1" ht="29" customHeight="1" spans="2:12">
      <c r="B272" s="20" t="str">
        <f t="shared" si="52"/>
        <v>210</v>
      </c>
      <c r="C272" s="21" t="str">
        <f t="shared" si="56"/>
        <v>15</v>
      </c>
      <c r="D272" s="21" t="s">
        <v>24</v>
      </c>
      <c r="E272" s="22"/>
      <c r="F272" s="23"/>
      <c r="G272" s="24" t="s">
        <v>255</v>
      </c>
      <c r="H272" s="25">
        <v>0</v>
      </c>
      <c r="I272" s="33">
        <v>0</v>
      </c>
      <c r="J272" s="33">
        <v>0</v>
      </c>
      <c r="K272" s="33">
        <v>96.4823</v>
      </c>
      <c r="L272" s="33">
        <v>-96.4823</v>
      </c>
    </row>
    <row r="273" s="1" customFormat="1" ht="29" customHeight="1" spans="2:12">
      <c r="B273" s="20" t="str">
        <f t="shared" si="52"/>
        <v>210</v>
      </c>
      <c r="C273" s="21" t="s">
        <v>212</v>
      </c>
      <c r="D273" s="21"/>
      <c r="E273" s="22"/>
      <c r="F273" s="43" t="s">
        <v>256</v>
      </c>
      <c r="G273" s="24"/>
      <c r="H273" s="25">
        <v>-1.415481</v>
      </c>
      <c r="I273" s="33">
        <v>0</v>
      </c>
      <c r="J273" s="33">
        <v>-1.415481</v>
      </c>
      <c r="K273" s="33">
        <v>62.05</v>
      </c>
      <c r="L273" s="33">
        <v>-62.05</v>
      </c>
    </row>
    <row r="274" s="1" customFormat="1" ht="29" customHeight="1" spans="2:12">
      <c r="B274" s="20" t="str">
        <f t="shared" si="52"/>
        <v>210</v>
      </c>
      <c r="C274" s="21" t="str">
        <f t="shared" ref="C274:C280" si="57">C273</f>
        <v>16</v>
      </c>
      <c r="D274" s="21" t="s">
        <v>17</v>
      </c>
      <c r="E274" s="22"/>
      <c r="F274" s="23"/>
      <c r="G274" s="24" t="s">
        <v>256</v>
      </c>
      <c r="H274" s="25">
        <v>-1.415481</v>
      </c>
      <c r="I274" s="33">
        <v>0</v>
      </c>
      <c r="J274" s="33">
        <v>-1.415481</v>
      </c>
      <c r="K274" s="33">
        <v>62.05</v>
      </c>
      <c r="L274" s="33">
        <v>-62.05</v>
      </c>
    </row>
    <row r="275" s="1" customFormat="1" ht="29" customHeight="1" spans="2:12">
      <c r="B275" s="20" t="str">
        <f t="shared" si="52"/>
        <v>210</v>
      </c>
      <c r="C275" s="21" t="s">
        <v>24</v>
      </c>
      <c r="D275" s="21"/>
      <c r="E275" s="22"/>
      <c r="F275" s="23" t="s">
        <v>257</v>
      </c>
      <c r="G275" s="24"/>
      <c r="H275" s="25">
        <v>-166.865744</v>
      </c>
      <c r="I275" s="33">
        <v>61.019278</v>
      </c>
      <c r="J275" s="33">
        <v>-4.6042</v>
      </c>
      <c r="K275" s="33">
        <v>166</v>
      </c>
      <c r="L275" s="33">
        <v>-389.280822</v>
      </c>
    </row>
    <row r="276" s="1" customFormat="1" ht="29" customHeight="1" spans="2:12">
      <c r="B276" s="20" t="str">
        <f t="shared" si="52"/>
        <v>210</v>
      </c>
      <c r="C276" s="21" t="str">
        <f t="shared" si="57"/>
        <v>99</v>
      </c>
      <c r="D276" s="21" t="s">
        <v>24</v>
      </c>
      <c r="E276" s="22"/>
      <c r="F276" s="23"/>
      <c r="G276" s="24" t="s">
        <v>257</v>
      </c>
      <c r="H276" s="25">
        <v>-166.865744</v>
      </c>
      <c r="I276" s="33">
        <v>61.019278</v>
      </c>
      <c r="J276" s="33">
        <v>-4.6042</v>
      </c>
      <c r="K276" s="33">
        <v>166</v>
      </c>
      <c r="L276" s="33">
        <v>-389.280822</v>
      </c>
    </row>
    <row r="277" s="1" customFormat="1" ht="29" customHeight="1" spans="2:12">
      <c r="B277" s="20" t="s">
        <v>258</v>
      </c>
      <c r="C277" s="21"/>
      <c r="D277" s="21"/>
      <c r="E277" s="42" t="s">
        <v>259</v>
      </c>
      <c r="F277" s="23"/>
      <c r="G277" s="24"/>
      <c r="H277" s="25">
        <v>86.99953</v>
      </c>
      <c r="I277" s="33">
        <v>0</v>
      </c>
      <c r="J277" s="33">
        <v>-44.5756</v>
      </c>
      <c r="K277" s="33">
        <v>869.70003</v>
      </c>
      <c r="L277" s="33">
        <v>-738.1249</v>
      </c>
    </row>
    <row r="278" s="1" customFormat="1" ht="29" customHeight="1" spans="2:12">
      <c r="B278" s="20" t="str">
        <f t="shared" ref="B278:B289" si="58">B277</f>
        <v>211</v>
      </c>
      <c r="C278" s="21" t="s">
        <v>17</v>
      </c>
      <c r="D278" s="21"/>
      <c r="E278" s="22"/>
      <c r="F278" s="23" t="s">
        <v>260</v>
      </c>
      <c r="G278" s="24"/>
      <c r="H278" s="25">
        <v>-10.70047</v>
      </c>
      <c r="I278" s="33">
        <v>0</v>
      </c>
      <c r="J278" s="33">
        <v>-44.5756</v>
      </c>
      <c r="K278" s="33">
        <v>298.37673</v>
      </c>
      <c r="L278" s="33">
        <v>-264.5016</v>
      </c>
    </row>
    <row r="279" s="1" customFormat="1" ht="29" customHeight="1" spans="2:12">
      <c r="B279" s="20" t="str">
        <f t="shared" si="58"/>
        <v>211</v>
      </c>
      <c r="C279" s="21" t="str">
        <f t="shared" si="57"/>
        <v>01</v>
      </c>
      <c r="D279" s="21" t="s">
        <v>17</v>
      </c>
      <c r="E279" s="22"/>
      <c r="F279" s="23"/>
      <c r="G279" s="24" t="s">
        <v>19</v>
      </c>
      <c r="H279" s="25">
        <v>-10.70047</v>
      </c>
      <c r="I279" s="33">
        <v>0</v>
      </c>
      <c r="J279" s="33">
        <v>-44.5756</v>
      </c>
      <c r="K279" s="33">
        <v>33.87513</v>
      </c>
      <c r="L279" s="33">
        <v>0</v>
      </c>
    </row>
    <row r="280" s="1" customFormat="1" ht="29" customHeight="1" spans="2:12">
      <c r="B280" s="20" t="str">
        <f t="shared" si="58"/>
        <v>211</v>
      </c>
      <c r="C280" s="21" t="str">
        <f t="shared" si="57"/>
        <v>01</v>
      </c>
      <c r="D280" s="21" t="s">
        <v>24</v>
      </c>
      <c r="E280" s="22"/>
      <c r="F280" s="23"/>
      <c r="G280" s="24" t="s">
        <v>261</v>
      </c>
      <c r="H280" s="25">
        <v>0</v>
      </c>
      <c r="I280" s="33">
        <v>0</v>
      </c>
      <c r="J280" s="33">
        <v>0</v>
      </c>
      <c r="K280" s="33">
        <v>264.5016</v>
      </c>
      <c r="L280" s="33">
        <v>-264.5016</v>
      </c>
    </row>
    <row r="281" s="1" customFormat="1" ht="29" customHeight="1" spans="2:12">
      <c r="B281" s="20" t="str">
        <f t="shared" si="58"/>
        <v>211</v>
      </c>
      <c r="C281" s="21" t="s">
        <v>28</v>
      </c>
      <c r="D281" s="21"/>
      <c r="E281" s="22"/>
      <c r="F281" s="23" t="s">
        <v>105</v>
      </c>
      <c r="G281" s="24"/>
      <c r="H281" s="25">
        <v>-115.3</v>
      </c>
      <c r="I281" s="33">
        <v>0</v>
      </c>
      <c r="J281" s="33">
        <v>0</v>
      </c>
      <c r="K281" s="33">
        <v>138.45</v>
      </c>
      <c r="L281" s="33">
        <v>-253.75</v>
      </c>
    </row>
    <row r="282" s="1" customFormat="1" ht="29" customHeight="1" spans="2:12">
      <c r="B282" s="20" t="str">
        <f t="shared" si="58"/>
        <v>211</v>
      </c>
      <c r="C282" s="21" t="str">
        <f t="shared" ref="C282:C287" si="59">C281</f>
        <v>03</v>
      </c>
      <c r="D282" s="21" t="s">
        <v>20</v>
      </c>
      <c r="E282" s="22"/>
      <c r="F282" s="23"/>
      <c r="G282" s="24" t="s">
        <v>262</v>
      </c>
      <c r="H282" s="25">
        <v>-115.3</v>
      </c>
      <c r="I282" s="33">
        <v>0</v>
      </c>
      <c r="J282" s="33">
        <v>0</v>
      </c>
      <c r="K282" s="33">
        <v>138.45</v>
      </c>
      <c r="L282" s="33">
        <v>-253.75</v>
      </c>
    </row>
    <row r="283" s="1" customFormat="1" ht="29" customHeight="1" spans="2:12">
      <c r="B283" s="20" t="str">
        <f t="shared" si="58"/>
        <v>211</v>
      </c>
      <c r="C283" s="21" t="s">
        <v>200</v>
      </c>
      <c r="D283" s="21"/>
      <c r="E283" s="22"/>
      <c r="F283" s="23" t="s">
        <v>263</v>
      </c>
      <c r="G283" s="24"/>
      <c r="H283" s="25">
        <v>114</v>
      </c>
      <c r="I283" s="33">
        <v>0</v>
      </c>
      <c r="J283" s="33">
        <v>0</v>
      </c>
      <c r="K283" s="33">
        <v>114</v>
      </c>
      <c r="L283" s="33">
        <v>0</v>
      </c>
    </row>
    <row r="284" s="1" customFormat="1" ht="29" customHeight="1" spans="2:12">
      <c r="B284" s="20" t="str">
        <f t="shared" si="58"/>
        <v>211</v>
      </c>
      <c r="C284" s="21" t="str">
        <f t="shared" si="59"/>
        <v>10</v>
      </c>
      <c r="D284" s="21" t="s">
        <v>17</v>
      </c>
      <c r="E284" s="22"/>
      <c r="F284" s="23"/>
      <c r="G284" s="24" t="s">
        <v>263</v>
      </c>
      <c r="H284" s="25">
        <v>114</v>
      </c>
      <c r="I284" s="33">
        <v>0</v>
      </c>
      <c r="J284" s="33">
        <v>0</v>
      </c>
      <c r="K284" s="33">
        <v>114</v>
      </c>
      <c r="L284" s="33">
        <v>0</v>
      </c>
    </row>
    <row r="285" s="1" customFormat="1" ht="29" customHeight="1" spans="2:12">
      <c r="B285" s="20" t="str">
        <f t="shared" si="58"/>
        <v>211</v>
      </c>
      <c r="C285" s="21" t="s">
        <v>49</v>
      </c>
      <c r="D285" s="21"/>
      <c r="E285" s="22"/>
      <c r="F285" s="23" t="s">
        <v>264</v>
      </c>
      <c r="G285" s="24"/>
      <c r="H285" s="25">
        <v>105</v>
      </c>
      <c r="I285" s="33">
        <v>0</v>
      </c>
      <c r="J285" s="33">
        <v>0</v>
      </c>
      <c r="K285" s="33">
        <v>318.8733</v>
      </c>
      <c r="L285" s="33">
        <v>-213.8733</v>
      </c>
    </row>
    <row r="286" s="1" customFormat="1" ht="29" customHeight="1" spans="2:12">
      <c r="B286" s="20" t="str">
        <f t="shared" si="58"/>
        <v>211</v>
      </c>
      <c r="C286" s="21" t="str">
        <f t="shared" si="59"/>
        <v>11</v>
      </c>
      <c r="D286" s="21" t="s">
        <v>17</v>
      </c>
      <c r="E286" s="22"/>
      <c r="F286" s="23"/>
      <c r="G286" s="24" t="s">
        <v>265</v>
      </c>
      <c r="H286" s="25">
        <v>105</v>
      </c>
      <c r="I286" s="33">
        <v>0</v>
      </c>
      <c r="J286" s="33">
        <v>0</v>
      </c>
      <c r="K286" s="33">
        <v>105</v>
      </c>
      <c r="L286" s="33">
        <v>0</v>
      </c>
    </row>
    <row r="287" s="1" customFormat="1" ht="29" customHeight="1" spans="2:12">
      <c r="B287" s="20" t="str">
        <f t="shared" si="58"/>
        <v>211</v>
      </c>
      <c r="C287" s="21" t="str">
        <f t="shared" si="59"/>
        <v>11</v>
      </c>
      <c r="D287" s="21" t="s">
        <v>20</v>
      </c>
      <c r="E287" s="22"/>
      <c r="F287" s="23"/>
      <c r="G287" s="24" t="s">
        <v>266</v>
      </c>
      <c r="H287" s="25">
        <v>0</v>
      </c>
      <c r="I287" s="33">
        <v>0</v>
      </c>
      <c r="J287" s="33">
        <v>0</v>
      </c>
      <c r="K287" s="33">
        <v>213.8733</v>
      </c>
      <c r="L287" s="33">
        <v>-213.8733</v>
      </c>
    </row>
    <row r="288" s="1" customFormat="1" ht="29" customHeight="1" spans="2:12">
      <c r="B288" s="20" t="str">
        <f t="shared" si="58"/>
        <v>211</v>
      </c>
      <c r="C288" s="21" t="s">
        <v>110</v>
      </c>
      <c r="D288" s="21"/>
      <c r="E288" s="22"/>
      <c r="F288" s="43" t="s">
        <v>267</v>
      </c>
      <c r="G288" s="24"/>
      <c r="H288" s="25">
        <v>-6</v>
      </c>
      <c r="I288" s="33">
        <v>0</v>
      </c>
      <c r="J288" s="33">
        <v>0</v>
      </c>
      <c r="K288" s="33">
        <v>0</v>
      </c>
      <c r="L288" s="33">
        <v>-6</v>
      </c>
    </row>
    <row r="289" s="1" customFormat="1" ht="29" customHeight="1" spans="2:12">
      <c r="B289" s="20" t="str">
        <f t="shared" si="58"/>
        <v>211</v>
      </c>
      <c r="C289" s="21" t="str">
        <f t="shared" ref="C289:C297" si="60">C288</f>
        <v>12</v>
      </c>
      <c r="D289" s="21" t="s">
        <v>17</v>
      </c>
      <c r="E289" s="22"/>
      <c r="F289" s="23"/>
      <c r="G289" s="24" t="s">
        <v>267</v>
      </c>
      <c r="H289" s="25">
        <v>-6</v>
      </c>
      <c r="I289" s="33">
        <v>0</v>
      </c>
      <c r="J289" s="33">
        <v>0</v>
      </c>
      <c r="K289" s="33">
        <v>0</v>
      </c>
      <c r="L289" s="33">
        <v>-6</v>
      </c>
    </row>
    <row r="290" s="1" customFormat="1" ht="29" customHeight="1" spans="2:12">
      <c r="B290" s="20" t="s">
        <v>268</v>
      </c>
      <c r="C290" s="21"/>
      <c r="D290" s="21"/>
      <c r="E290" s="42" t="s">
        <v>269</v>
      </c>
      <c r="F290" s="23"/>
      <c r="G290" s="24"/>
      <c r="H290" s="25">
        <f>I290+J290+K290+L290</f>
        <v>-15739.056592</v>
      </c>
      <c r="I290" s="33">
        <f t="shared" ref="I290:L290" si="61">I291+I298+I300+I302+I304+I306</f>
        <v>1340.081986</v>
      </c>
      <c r="J290" s="33">
        <f t="shared" si="61"/>
        <v>-17542.213644</v>
      </c>
      <c r="K290" s="33">
        <f t="shared" si="61"/>
        <v>2031.397562</v>
      </c>
      <c r="L290" s="33">
        <f t="shared" si="61"/>
        <v>-1568.322496</v>
      </c>
    </row>
    <row r="291" s="1" customFormat="1" ht="29" customHeight="1" spans="2:12">
      <c r="B291" s="20" t="str">
        <f t="shared" ref="B291:B305" si="62">B290</f>
        <v>212</v>
      </c>
      <c r="C291" s="21" t="s">
        <v>17</v>
      </c>
      <c r="D291" s="21"/>
      <c r="E291" s="22"/>
      <c r="F291" s="23" t="s">
        <v>270</v>
      </c>
      <c r="G291" s="24"/>
      <c r="H291" s="25">
        <v>1199.352422</v>
      </c>
      <c r="I291" s="33">
        <v>1315.169486</v>
      </c>
      <c r="J291" s="33">
        <v>-614.355466</v>
      </c>
      <c r="K291" s="33">
        <v>1076.129602</v>
      </c>
      <c r="L291" s="33">
        <v>-577.5912</v>
      </c>
    </row>
    <row r="292" s="1" customFormat="1" ht="29" customHeight="1" spans="2:12">
      <c r="B292" s="20" t="str">
        <f t="shared" si="62"/>
        <v>212</v>
      </c>
      <c r="C292" s="21" t="str">
        <f t="shared" si="60"/>
        <v>01</v>
      </c>
      <c r="D292" s="21" t="s">
        <v>17</v>
      </c>
      <c r="E292" s="22"/>
      <c r="F292" s="23"/>
      <c r="G292" s="24" t="s">
        <v>19</v>
      </c>
      <c r="H292" s="25">
        <v>-21.918292</v>
      </c>
      <c r="I292" s="33">
        <v>20.8019</v>
      </c>
      <c r="J292" s="33">
        <v>-48.060994</v>
      </c>
      <c r="K292" s="33">
        <v>15.340802</v>
      </c>
      <c r="L292" s="33">
        <v>-10</v>
      </c>
    </row>
    <row r="293" s="1" customFormat="1" ht="29" customHeight="1" spans="2:12">
      <c r="B293" s="20" t="str">
        <f t="shared" si="62"/>
        <v>212</v>
      </c>
      <c r="C293" s="21" t="str">
        <f t="shared" si="60"/>
        <v>01</v>
      </c>
      <c r="D293" s="21" t="s">
        <v>20</v>
      </c>
      <c r="E293" s="22"/>
      <c r="F293" s="23"/>
      <c r="G293" s="24" t="s">
        <v>21</v>
      </c>
      <c r="H293" s="25">
        <v>553.923776</v>
      </c>
      <c r="I293" s="33">
        <v>1193.09</v>
      </c>
      <c r="J293" s="33">
        <v>-511.666224</v>
      </c>
      <c r="K293" s="33">
        <v>178.299</v>
      </c>
      <c r="L293" s="33">
        <v>-305.799</v>
      </c>
    </row>
    <row r="294" s="1" customFormat="1" ht="29" customHeight="1" spans="2:12">
      <c r="B294" s="20" t="str">
        <f t="shared" si="62"/>
        <v>212</v>
      </c>
      <c r="C294" s="21" t="str">
        <f t="shared" si="60"/>
        <v>01</v>
      </c>
      <c r="D294" s="21" t="s">
        <v>28</v>
      </c>
      <c r="E294" s="22"/>
      <c r="F294" s="23"/>
      <c r="G294" s="24" t="s">
        <v>105</v>
      </c>
      <c r="H294" s="25">
        <v>60.15087</v>
      </c>
      <c r="I294" s="33">
        <v>54.7343</v>
      </c>
      <c r="J294" s="33">
        <v>-15.71163</v>
      </c>
      <c r="K294" s="33">
        <v>24.6482</v>
      </c>
      <c r="L294" s="33">
        <v>-3.52</v>
      </c>
    </row>
    <row r="295" s="1" customFormat="1" ht="29" customHeight="1" spans="2:12">
      <c r="B295" s="20" t="str">
        <f t="shared" si="62"/>
        <v>212</v>
      </c>
      <c r="C295" s="21" t="str">
        <f t="shared" si="60"/>
        <v>01</v>
      </c>
      <c r="D295" s="21" t="s">
        <v>22</v>
      </c>
      <c r="E295" s="22"/>
      <c r="F295" s="23"/>
      <c r="G295" s="24" t="s">
        <v>271</v>
      </c>
      <c r="H295" s="25">
        <v>-91</v>
      </c>
      <c r="I295" s="33">
        <v>0</v>
      </c>
      <c r="J295" s="33">
        <v>-15</v>
      </c>
      <c r="K295" s="33">
        <v>0</v>
      </c>
      <c r="L295" s="33">
        <v>-76</v>
      </c>
    </row>
    <row r="296" s="1" customFormat="1" ht="29" customHeight="1" spans="2:12">
      <c r="B296" s="20" t="str">
        <f t="shared" si="62"/>
        <v>212</v>
      </c>
      <c r="C296" s="21" t="str">
        <f t="shared" si="60"/>
        <v>01</v>
      </c>
      <c r="D296" s="21" t="s">
        <v>38</v>
      </c>
      <c r="E296" s="22"/>
      <c r="F296" s="23"/>
      <c r="G296" s="24" t="s">
        <v>272</v>
      </c>
      <c r="H296" s="25">
        <v>1.37</v>
      </c>
      <c r="I296" s="33">
        <v>0</v>
      </c>
      <c r="J296" s="33">
        <v>-3</v>
      </c>
      <c r="K296" s="33">
        <v>4.37</v>
      </c>
      <c r="L296" s="33">
        <v>0</v>
      </c>
    </row>
    <row r="297" s="1" customFormat="1" ht="29" customHeight="1" spans="2:12">
      <c r="B297" s="20" t="str">
        <f t="shared" si="62"/>
        <v>212</v>
      </c>
      <c r="C297" s="21" t="str">
        <f t="shared" si="60"/>
        <v>01</v>
      </c>
      <c r="D297" s="21" t="s">
        <v>24</v>
      </c>
      <c r="E297" s="22"/>
      <c r="F297" s="23"/>
      <c r="G297" s="24" t="s">
        <v>273</v>
      </c>
      <c r="H297" s="25">
        <v>696.826068</v>
      </c>
      <c r="I297" s="33">
        <v>46.543286</v>
      </c>
      <c r="J297" s="33">
        <v>-20.916618</v>
      </c>
      <c r="K297" s="33">
        <v>853.4716</v>
      </c>
      <c r="L297" s="33">
        <v>-182.2722</v>
      </c>
    </row>
    <row r="298" s="1" customFormat="1" ht="29" customHeight="1" spans="2:12">
      <c r="B298" s="20" t="str">
        <f t="shared" si="62"/>
        <v>212</v>
      </c>
      <c r="C298" s="21" t="s">
        <v>20</v>
      </c>
      <c r="D298" s="21"/>
      <c r="E298" s="22"/>
      <c r="F298" s="23" t="s">
        <v>274</v>
      </c>
      <c r="G298" s="24"/>
      <c r="H298" s="25">
        <v>74.216664</v>
      </c>
      <c r="I298" s="33">
        <v>0</v>
      </c>
      <c r="J298" s="33">
        <v>0</v>
      </c>
      <c r="K298" s="33">
        <v>188.486331</v>
      </c>
      <c r="L298" s="33">
        <v>-114.269667</v>
      </c>
    </row>
    <row r="299" s="1" customFormat="1" ht="29" customHeight="1" spans="2:12">
      <c r="B299" s="20" t="str">
        <f t="shared" si="62"/>
        <v>212</v>
      </c>
      <c r="C299" s="21" t="str">
        <f t="shared" ref="C299:C303" si="63">C298</f>
        <v>02</v>
      </c>
      <c r="D299" s="21" t="s">
        <v>17</v>
      </c>
      <c r="E299" s="22"/>
      <c r="F299" s="23"/>
      <c r="G299" s="24" t="s">
        <v>274</v>
      </c>
      <c r="H299" s="25">
        <v>74.216664</v>
      </c>
      <c r="I299" s="33">
        <v>0</v>
      </c>
      <c r="J299" s="33">
        <v>0</v>
      </c>
      <c r="K299" s="33">
        <v>188.486331</v>
      </c>
      <c r="L299" s="33">
        <v>-114.269667</v>
      </c>
    </row>
    <row r="300" s="1" customFormat="1" ht="29" customHeight="1" spans="2:12">
      <c r="B300" s="20" t="str">
        <f t="shared" si="62"/>
        <v>212</v>
      </c>
      <c r="C300" s="21" t="s">
        <v>28</v>
      </c>
      <c r="D300" s="21"/>
      <c r="E300" s="22"/>
      <c r="F300" s="23" t="s">
        <v>275</v>
      </c>
      <c r="G300" s="24"/>
      <c r="H300" s="25">
        <v>-135.489698</v>
      </c>
      <c r="I300" s="33">
        <v>24.9125</v>
      </c>
      <c r="J300" s="33">
        <v>-130.402198</v>
      </c>
      <c r="K300" s="33">
        <v>0</v>
      </c>
      <c r="L300" s="33">
        <v>-30</v>
      </c>
    </row>
    <row r="301" s="1" customFormat="1" ht="29" customHeight="1" spans="2:12">
      <c r="B301" s="20" t="str">
        <f t="shared" si="62"/>
        <v>212</v>
      </c>
      <c r="C301" s="21" t="str">
        <f t="shared" si="63"/>
        <v>03</v>
      </c>
      <c r="D301" s="21" t="s">
        <v>24</v>
      </c>
      <c r="E301" s="22"/>
      <c r="F301" s="23"/>
      <c r="G301" s="24" t="s">
        <v>276</v>
      </c>
      <c r="H301" s="25">
        <v>-135.489698</v>
      </c>
      <c r="I301" s="33">
        <v>24.9125</v>
      </c>
      <c r="J301" s="33">
        <v>-130.402198</v>
      </c>
      <c r="K301" s="33">
        <v>0</v>
      </c>
      <c r="L301" s="33">
        <v>-30</v>
      </c>
    </row>
    <row r="302" s="1" customFormat="1" ht="29" customHeight="1" spans="2:12">
      <c r="B302" s="20" t="str">
        <f t="shared" si="62"/>
        <v>212</v>
      </c>
      <c r="C302" s="21" t="s">
        <v>36</v>
      </c>
      <c r="D302" s="21"/>
      <c r="E302" s="22"/>
      <c r="F302" s="23" t="s">
        <v>277</v>
      </c>
      <c r="G302" s="24"/>
      <c r="H302" s="25">
        <v>-77.76</v>
      </c>
      <c r="I302" s="33">
        <v>0</v>
      </c>
      <c r="J302" s="33">
        <v>0</v>
      </c>
      <c r="K302" s="33">
        <v>10</v>
      </c>
      <c r="L302" s="33">
        <v>-87.76</v>
      </c>
    </row>
    <row r="303" s="1" customFormat="1" ht="29" customHeight="1" spans="2:12">
      <c r="B303" s="20" t="str">
        <f t="shared" si="62"/>
        <v>212</v>
      </c>
      <c r="C303" s="21" t="str">
        <f t="shared" si="63"/>
        <v>05</v>
      </c>
      <c r="D303" s="21" t="s">
        <v>17</v>
      </c>
      <c r="E303" s="22"/>
      <c r="F303" s="23"/>
      <c r="G303" s="24" t="s">
        <v>277</v>
      </c>
      <c r="H303" s="25">
        <v>-77.76</v>
      </c>
      <c r="I303" s="33">
        <v>0</v>
      </c>
      <c r="J303" s="33">
        <v>0</v>
      </c>
      <c r="K303" s="33">
        <v>10</v>
      </c>
      <c r="L303" s="33">
        <v>-87.76</v>
      </c>
    </row>
    <row r="304" s="1" customFormat="1" ht="29" customHeight="1" spans="2:12">
      <c r="B304" s="20" t="str">
        <f t="shared" si="62"/>
        <v>212</v>
      </c>
      <c r="C304" s="21" t="s">
        <v>38</v>
      </c>
      <c r="D304" s="21"/>
      <c r="E304" s="22"/>
      <c r="F304" s="23" t="s">
        <v>278</v>
      </c>
      <c r="G304" s="24"/>
      <c r="H304" s="25">
        <v>-148.0078</v>
      </c>
      <c r="I304" s="33">
        <v>0</v>
      </c>
      <c r="J304" s="33">
        <v>-148.0078</v>
      </c>
      <c r="K304" s="33">
        <v>0</v>
      </c>
      <c r="L304" s="33">
        <v>0</v>
      </c>
    </row>
    <row r="305" s="1" customFormat="1" ht="29" customHeight="1" spans="2:12">
      <c r="B305" s="20" t="str">
        <f t="shared" si="62"/>
        <v>212</v>
      </c>
      <c r="C305" s="21" t="str">
        <f t="shared" ref="C305:C317" si="64">C304</f>
        <v>06</v>
      </c>
      <c r="D305" s="21" t="s">
        <v>17</v>
      </c>
      <c r="E305" s="22"/>
      <c r="F305" s="23"/>
      <c r="G305" s="24" t="s">
        <v>278</v>
      </c>
      <c r="H305" s="25">
        <v>-148.0078</v>
      </c>
      <c r="I305" s="33">
        <v>0</v>
      </c>
      <c r="J305" s="33">
        <v>-148.0078</v>
      </c>
      <c r="K305" s="33">
        <v>0</v>
      </c>
      <c r="L305" s="33">
        <v>0</v>
      </c>
    </row>
    <row r="306" s="1" customFormat="1" ht="29" customHeight="1" spans="2:12">
      <c r="B306" s="20">
        <v>212</v>
      </c>
      <c r="C306" s="21" t="s">
        <v>24</v>
      </c>
      <c r="D306" s="21"/>
      <c r="E306" s="22"/>
      <c r="F306" s="23" t="s">
        <v>279</v>
      </c>
      <c r="G306" s="24"/>
      <c r="H306" s="25">
        <v>-16651.36818</v>
      </c>
      <c r="I306" s="33">
        <v>0</v>
      </c>
      <c r="J306" s="33">
        <v>-16649.44818</v>
      </c>
      <c r="K306" s="33">
        <v>756.781629</v>
      </c>
      <c r="L306" s="33">
        <v>-758.701629</v>
      </c>
    </row>
    <row r="307" s="1" customFormat="1" ht="29" customHeight="1" spans="2:12">
      <c r="B307" s="20">
        <v>212</v>
      </c>
      <c r="C307" s="21" t="str">
        <f t="shared" si="64"/>
        <v>99</v>
      </c>
      <c r="D307" s="21" t="s">
        <v>24</v>
      </c>
      <c r="E307" s="22"/>
      <c r="F307" s="23"/>
      <c r="G307" s="24" t="s">
        <v>279</v>
      </c>
      <c r="H307" s="25">
        <v>-16651.36818</v>
      </c>
      <c r="I307" s="33">
        <v>0</v>
      </c>
      <c r="J307" s="33">
        <v>-16649.44818</v>
      </c>
      <c r="K307" s="33">
        <v>756.781629</v>
      </c>
      <c r="L307" s="33">
        <v>-758.701629</v>
      </c>
    </row>
    <row r="308" s="1" customFormat="1" ht="29" customHeight="1" spans="2:12">
      <c r="B308" s="20" t="s">
        <v>280</v>
      </c>
      <c r="C308" s="21"/>
      <c r="D308" s="21"/>
      <c r="E308" s="22" t="s">
        <v>281</v>
      </c>
      <c r="F308" s="23"/>
      <c r="G308" s="24"/>
      <c r="H308" s="25">
        <v>4540.721452</v>
      </c>
      <c r="I308" s="33">
        <v>14156.386597</v>
      </c>
      <c r="J308" s="33">
        <v>-9782.237492</v>
      </c>
      <c r="K308" s="33">
        <v>1546.568678</v>
      </c>
      <c r="L308" s="33">
        <v>-1379.996331</v>
      </c>
    </row>
    <row r="309" s="1" customFormat="1" ht="29" customHeight="1" spans="2:12">
      <c r="B309" s="20" t="str">
        <f t="shared" ref="B309:B332" si="65">B308</f>
        <v>213</v>
      </c>
      <c r="C309" s="21" t="s">
        <v>17</v>
      </c>
      <c r="D309" s="21"/>
      <c r="E309" s="22"/>
      <c r="F309" s="23" t="s">
        <v>282</v>
      </c>
      <c r="G309" s="24"/>
      <c r="H309" s="25">
        <v>2562.356625</v>
      </c>
      <c r="I309" s="33">
        <v>2424.89048</v>
      </c>
      <c r="J309" s="33">
        <v>-28.487444</v>
      </c>
      <c r="K309" s="33">
        <v>1067.618769</v>
      </c>
      <c r="L309" s="33">
        <v>-901.66518</v>
      </c>
    </row>
    <row r="310" s="1" customFormat="1" ht="29" customHeight="1" spans="2:12">
      <c r="B310" s="20" t="str">
        <f t="shared" si="65"/>
        <v>213</v>
      </c>
      <c r="C310" s="21" t="str">
        <f t="shared" si="64"/>
        <v>01</v>
      </c>
      <c r="D310" s="21" t="s">
        <v>17</v>
      </c>
      <c r="E310" s="22"/>
      <c r="F310" s="23"/>
      <c r="G310" s="24" t="s">
        <v>19</v>
      </c>
      <c r="H310" s="25">
        <v>98.115464</v>
      </c>
      <c r="I310" s="33">
        <v>0</v>
      </c>
      <c r="J310" s="33">
        <v>0</v>
      </c>
      <c r="K310" s="33">
        <v>100.115464</v>
      </c>
      <c r="L310" s="33">
        <v>-2</v>
      </c>
    </row>
    <row r="311" s="1" customFormat="1" ht="29" customHeight="1" spans="2:12">
      <c r="B311" s="20" t="str">
        <f t="shared" si="65"/>
        <v>213</v>
      </c>
      <c r="C311" s="21" t="str">
        <f t="shared" si="64"/>
        <v>01</v>
      </c>
      <c r="D311" s="21" t="s">
        <v>22</v>
      </c>
      <c r="E311" s="22"/>
      <c r="F311" s="23"/>
      <c r="G311" s="24" t="s">
        <v>33</v>
      </c>
      <c r="H311" s="25">
        <v>21.929561</v>
      </c>
      <c r="I311" s="33">
        <v>0</v>
      </c>
      <c r="J311" s="33">
        <v>-28.487444</v>
      </c>
      <c r="K311" s="33">
        <v>53.167005</v>
      </c>
      <c r="L311" s="33">
        <v>-2.75</v>
      </c>
    </row>
    <row r="312" s="1" customFormat="1" ht="29" customHeight="1" spans="2:12">
      <c r="B312" s="20" t="str">
        <f t="shared" si="65"/>
        <v>213</v>
      </c>
      <c r="C312" s="21" t="str">
        <f t="shared" si="64"/>
        <v>01</v>
      </c>
      <c r="D312" s="21" t="s">
        <v>30</v>
      </c>
      <c r="E312" s="22"/>
      <c r="F312" s="23"/>
      <c r="G312" s="24" t="s">
        <v>283</v>
      </c>
      <c r="H312" s="25">
        <v>192</v>
      </c>
      <c r="I312" s="33">
        <v>192</v>
      </c>
      <c r="J312" s="33">
        <v>0</v>
      </c>
      <c r="K312" s="33">
        <v>26.4</v>
      </c>
      <c r="L312" s="33">
        <v>-26.4</v>
      </c>
    </row>
    <row r="313" s="1" customFormat="1" ht="29" customHeight="1" spans="2:12">
      <c r="B313" s="20" t="str">
        <f t="shared" si="65"/>
        <v>213</v>
      </c>
      <c r="C313" s="21" t="str">
        <f t="shared" si="64"/>
        <v>01</v>
      </c>
      <c r="D313" s="21" t="s">
        <v>47</v>
      </c>
      <c r="E313" s="22"/>
      <c r="F313" s="23"/>
      <c r="G313" s="24" t="s">
        <v>284</v>
      </c>
      <c r="H313" s="25">
        <v>0</v>
      </c>
      <c r="I313" s="33">
        <v>0</v>
      </c>
      <c r="J313" s="33">
        <v>0</v>
      </c>
      <c r="K313" s="33">
        <v>309.14</v>
      </c>
      <c r="L313" s="33">
        <v>-309.14</v>
      </c>
    </row>
    <row r="314" s="1" customFormat="1" ht="29" customHeight="1" spans="2:12">
      <c r="B314" s="20" t="str">
        <f t="shared" si="65"/>
        <v>213</v>
      </c>
      <c r="C314" s="21" t="str">
        <f t="shared" si="64"/>
        <v>01</v>
      </c>
      <c r="D314" s="21" t="s">
        <v>200</v>
      </c>
      <c r="E314" s="22"/>
      <c r="F314" s="23"/>
      <c r="G314" s="24" t="s">
        <v>285</v>
      </c>
      <c r="H314" s="25">
        <v>0</v>
      </c>
      <c r="I314" s="33">
        <v>0</v>
      </c>
      <c r="J314" s="33">
        <v>0</v>
      </c>
      <c r="K314" s="33">
        <v>2.1</v>
      </c>
      <c r="L314" s="33">
        <v>-2.1</v>
      </c>
    </row>
    <row r="315" s="1" customFormat="1" ht="29" customHeight="1" spans="2:12">
      <c r="B315" s="20" t="str">
        <f t="shared" si="65"/>
        <v>213</v>
      </c>
      <c r="C315" s="21" t="str">
        <f t="shared" si="64"/>
        <v>01</v>
      </c>
      <c r="D315" s="21" t="s">
        <v>101</v>
      </c>
      <c r="E315" s="22"/>
      <c r="F315" s="23"/>
      <c r="G315" s="24" t="s">
        <v>286</v>
      </c>
      <c r="H315" s="25">
        <v>2222.89048</v>
      </c>
      <c r="I315" s="33">
        <v>2222.89048</v>
      </c>
      <c r="J315" s="33">
        <v>0</v>
      </c>
      <c r="K315" s="33">
        <v>0</v>
      </c>
      <c r="L315" s="33">
        <v>0</v>
      </c>
    </row>
    <row r="316" s="1" customFormat="1" ht="29" customHeight="1" spans="2:12">
      <c r="B316" s="20" t="str">
        <f t="shared" si="65"/>
        <v>213</v>
      </c>
      <c r="C316" s="21" t="str">
        <f t="shared" si="64"/>
        <v>01</v>
      </c>
      <c r="D316" s="21" t="s">
        <v>287</v>
      </c>
      <c r="E316" s="22"/>
      <c r="F316" s="23"/>
      <c r="G316" s="24" t="s">
        <v>288</v>
      </c>
      <c r="H316" s="25">
        <v>0</v>
      </c>
      <c r="I316" s="33">
        <v>0</v>
      </c>
      <c r="J316" s="33">
        <v>0</v>
      </c>
      <c r="K316" s="33">
        <v>20.4</v>
      </c>
      <c r="L316" s="33">
        <v>-20.4</v>
      </c>
    </row>
    <row r="317" s="1" customFormat="1" ht="29" customHeight="1" spans="2:12">
      <c r="B317" s="20" t="str">
        <f t="shared" si="65"/>
        <v>213</v>
      </c>
      <c r="C317" s="21" t="str">
        <f t="shared" si="64"/>
        <v>01</v>
      </c>
      <c r="D317" s="21" t="s">
        <v>24</v>
      </c>
      <c r="E317" s="22"/>
      <c r="F317" s="23"/>
      <c r="G317" s="24" t="s">
        <v>289</v>
      </c>
      <c r="H317" s="25">
        <v>27.42112</v>
      </c>
      <c r="I317" s="33">
        <v>10</v>
      </c>
      <c r="J317" s="33">
        <v>0</v>
      </c>
      <c r="K317" s="33">
        <v>556.2963</v>
      </c>
      <c r="L317" s="33">
        <v>-538.87518</v>
      </c>
    </row>
    <row r="318" s="1" customFormat="1" ht="29" customHeight="1" spans="2:12">
      <c r="B318" s="20" t="str">
        <f t="shared" si="65"/>
        <v>213</v>
      </c>
      <c r="C318" s="21" t="s">
        <v>20</v>
      </c>
      <c r="D318" s="21"/>
      <c r="E318" s="22"/>
      <c r="F318" s="23" t="s">
        <v>290</v>
      </c>
      <c r="G318" s="24"/>
      <c r="H318" s="25">
        <v>9.136622</v>
      </c>
      <c r="I318" s="33">
        <v>0</v>
      </c>
      <c r="J318" s="33">
        <v>0</v>
      </c>
      <c r="K318" s="33">
        <v>27.898332</v>
      </c>
      <c r="L318" s="33">
        <v>-18.76171</v>
      </c>
    </row>
    <row r="319" s="1" customFormat="1" ht="29" customHeight="1" spans="2:12">
      <c r="B319" s="20" t="str">
        <f t="shared" si="65"/>
        <v>213</v>
      </c>
      <c r="C319" s="21" t="str">
        <f t="shared" ref="C319:C321" si="66">C318</f>
        <v>02</v>
      </c>
      <c r="D319" s="21" t="s">
        <v>22</v>
      </c>
      <c r="E319" s="22"/>
      <c r="F319" s="23"/>
      <c r="G319" s="24" t="s">
        <v>291</v>
      </c>
      <c r="H319" s="25">
        <v>1.425102</v>
      </c>
      <c r="I319" s="33">
        <v>0</v>
      </c>
      <c r="J319" s="33">
        <v>0</v>
      </c>
      <c r="K319" s="33">
        <v>11.425102</v>
      </c>
      <c r="L319" s="33">
        <v>-10</v>
      </c>
    </row>
    <row r="320" s="1" customFormat="1" ht="29" customHeight="1" spans="2:12">
      <c r="B320" s="20" t="str">
        <f t="shared" si="65"/>
        <v>213</v>
      </c>
      <c r="C320" s="21" t="str">
        <f t="shared" si="66"/>
        <v>02</v>
      </c>
      <c r="D320" s="21" t="s">
        <v>47</v>
      </c>
      <c r="E320" s="22"/>
      <c r="F320" s="23"/>
      <c r="G320" s="24" t="s">
        <v>292</v>
      </c>
      <c r="H320" s="25">
        <v>1.51152</v>
      </c>
      <c r="I320" s="33">
        <v>0</v>
      </c>
      <c r="J320" s="33">
        <v>0</v>
      </c>
      <c r="K320" s="33">
        <v>1.51152</v>
      </c>
      <c r="L320" s="33">
        <v>0</v>
      </c>
    </row>
    <row r="321" s="1" customFormat="1" ht="29" customHeight="1" spans="2:12">
      <c r="B321" s="20" t="str">
        <f t="shared" si="65"/>
        <v>213</v>
      </c>
      <c r="C321" s="21" t="str">
        <f t="shared" si="66"/>
        <v>02</v>
      </c>
      <c r="D321" s="21" t="s">
        <v>24</v>
      </c>
      <c r="E321" s="22"/>
      <c r="F321" s="23"/>
      <c r="G321" s="24" t="s">
        <v>293</v>
      </c>
      <c r="H321" s="25">
        <v>6.2</v>
      </c>
      <c r="I321" s="33">
        <v>0</v>
      </c>
      <c r="J321" s="33">
        <v>0</v>
      </c>
      <c r="K321" s="33">
        <v>14.96171</v>
      </c>
      <c r="L321" s="33">
        <v>-8.76171</v>
      </c>
    </row>
    <row r="322" s="1" customFormat="1" ht="29" customHeight="1" spans="2:12">
      <c r="B322" s="20" t="str">
        <f t="shared" si="65"/>
        <v>213</v>
      </c>
      <c r="C322" s="21" t="s">
        <v>28</v>
      </c>
      <c r="D322" s="21"/>
      <c r="E322" s="22"/>
      <c r="F322" s="23" t="s">
        <v>294</v>
      </c>
      <c r="G322" s="24"/>
      <c r="H322" s="25">
        <v>2977.639117</v>
      </c>
      <c r="I322" s="33">
        <v>2977.796117</v>
      </c>
      <c r="J322" s="33">
        <v>-0.05</v>
      </c>
      <c r="K322" s="33">
        <v>187.062441</v>
      </c>
      <c r="L322" s="33">
        <v>-187.169441</v>
      </c>
    </row>
    <row r="323" s="1" customFormat="1" ht="29" customHeight="1" spans="2:12">
      <c r="B323" s="20" t="str">
        <f t="shared" si="65"/>
        <v>213</v>
      </c>
      <c r="C323" s="21" t="str">
        <f t="shared" ref="C323:C326" si="67">C322</f>
        <v>03</v>
      </c>
      <c r="D323" s="21" t="s">
        <v>22</v>
      </c>
      <c r="E323" s="22"/>
      <c r="F323" s="23"/>
      <c r="G323" s="24" t="s">
        <v>295</v>
      </c>
      <c r="H323" s="25">
        <v>150</v>
      </c>
      <c r="I323" s="33">
        <v>150</v>
      </c>
      <c r="J323" s="33">
        <v>0</v>
      </c>
      <c r="K323" s="33">
        <v>142.169441</v>
      </c>
      <c r="L323" s="33">
        <v>-142.169441</v>
      </c>
    </row>
    <row r="324" s="1" customFormat="1" ht="29" customHeight="1" spans="2:12">
      <c r="B324" s="20" t="str">
        <f t="shared" si="65"/>
        <v>213</v>
      </c>
      <c r="C324" s="21" t="str">
        <f t="shared" si="67"/>
        <v>03</v>
      </c>
      <c r="D324" s="21" t="s">
        <v>38</v>
      </c>
      <c r="E324" s="22"/>
      <c r="F324" s="23"/>
      <c r="G324" s="24" t="s">
        <v>296</v>
      </c>
      <c r="H324" s="25">
        <v>2487.485</v>
      </c>
      <c r="I324" s="33">
        <v>2487.485</v>
      </c>
      <c r="J324" s="33">
        <v>0</v>
      </c>
      <c r="K324" s="33">
        <v>40</v>
      </c>
      <c r="L324" s="33">
        <v>-40</v>
      </c>
    </row>
    <row r="325" s="1" customFormat="1" ht="29" customHeight="1" spans="2:12">
      <c r="B325" s="20" t="str">
        <f t="shared" si="65"/>
        <v>213</v>
      </c>
      <c r="C325" s="21" t="str">
        <f t="shared" si="67"/>
        <v>03</v>
      </c>
      <c r="D325" s="21" t="s">
        <v>55</v>
      </c>
      <c r="E325" s="22"/>
      <c r="F325" s="23"/>
      <c r="G325" s="24" t="s">
        <v>297</v>
      </c>
      <c r="H325" s="25">
        <v>-3.05</v>
      </c>
      <c r="I325" s="33">
        <v>0</v>
      </c>
      <c r="J325" s="33">
        <v>-0.05</v>
      </c>
      <c r="K325" s="33">
        <v>0</v>
      </c>
      <c r="L325" s="33">
        <v>-3</v>
      </c>
    </row>
    <row r="326" s="1" customFormat="1" ht="29" customHeight="1" spans="2:12">
      <c r="B326" s="20" t="str">
        <f t="shared" si="65"/>
        <v>213</v>
      </c>
      <c r="C326" s="21" t="str">
        <f t="shared" si="67"/>
        <v>03</v>
      </c>
      <c r="D326" s="21" t="s">
        <v>24</v>
      </c>
      <c r="E326" s="22"/>
      <c r="F326" s="23"/>
      <c r="G326" s="24" t="s">
        <v>298</v>
      </c>
      <c r="H326" s="25">
        <v>343.204117</v>
      </c>
      <c r="I326" s="33">
        <v>340.311117</v>
      </c>
      <c r="J326" s="33">
        <v>0</v>
      </c>
      <c r="K326" s="33">
        <v>4.893</v>
      </c>
      <c r="L326" s="33">
        <v>-2</v>
      </c>
    </row>
    <row r="327" s="1" customFormat="1" ht="29" customHeight="1" spans="2:12">
      <c r="B327" s="20" t="str">
        <f t="shared" si="65"/>
        <v>213</v>
      </c>
      <c r="C327" s="21" t="s">
        <v>36</v>
      </c>
      <c r="D327" s="21"/>
      <c r="E327" s="22"/>
      <c r="F327" s="23" t="s">
        <v>299</v>
      </c>
      <c r="G327" s="24"/>
      <c r="H327" s="25">
        <v>-1003.7</v>
      </c>
      <c r="I327" s="33">
        <v>8753.7</v>
      </c>
      <c r="J327" s="33">
        <v>-9753.7</v>
      </c>
      <c r="K327" s="33">
        <v>216.3</v>
      </c>
      <c r="L327" s="33">
        <v>-220</v>
      </c>
    </row>
    <row r="328" s="1" customFormat="1" ht="29" customHeight="1" spans="2:12">
      <c r="B328" s="20" t="str">
        <f t="shared" si="65"/>
        <v>213</v>
      </c>
      <c r="C328" s="21" t="str">
        <f t="shared" ref="C328:C332" si="68">C327</f>
        <v>05</v>
      </c>
      <c r="D328" s="21" t="s">
        <v>24</v>
      </c>
      <c r="E328" s="22"/>
      <c r="F328" s="23"/>
      <c r="G328" s="24" t="s">
        <v>300</v>
      </c>
      <c r="H328" s="25">
        <v>-1003.7</v>
      </c>
      <c r="I328" s="33">
        <v>8753.7</v>
      </c>
      <c r="J328" s="33">
        <v>-9753.7</v>
      </c>
      <c r="K328" s="33">
        <v>216.3</v>
      </c>
      <c r="L328" s="33">
        <v>-220</v>
      </c>
    </row>
    <row r="329" s="1" customFormat="1" ht="29" customHeight="1" spans="2:12">
      <c r="B329" s="20" t="str">
        <f t="shared" si="65"/>
        <v>213</v>
      </c>
      <c r="C329" s="21" t="s">
        <v>40</v>
      </c>
      <c r="D329" s="21"/>
      <c r="E329" s="22"/>
      <c r="F329" s="23" t="s">
        <v>301</v>
      </c>
      <c r="G329" s="24"/>
      <c r="H329" s="25">
        <v>31.689136</v>
      </c>
      <c r="I329" s="33">
        <v>0</v>
      </c>
      <c r="J329" s="33">
        <v>0</v>
      </c>
      <c r="K329" s="33">
        <v>47.689136</v>
      </c>
      <c r="L329" s="33">
        <v>-16</v>
      </c>
    </row>
    <row r="330" s="1" customFormat="1" ht="29" customHeight="1" spans="2:12">
      <c r="B330" s="20" t="str">
        <f t="shared" si="65"/>
        <v>213</v>
      </c>
      <c r="C330" s="21" t="str">
        <f t="shared" si="68"/>
        <v>07</v>
      </c>
      <c r="D330" s="21" t="s">
        <v>36</v>
      </c>
      <c r="E330" s="22"/>
      <c r="F330" s="23"/>
      <c r="G330" s="24" t="s">
        <v>302</v>
      </c>
      <c r="H330" s="25">
        <v>31.689136</v>
      </c>
      <c r="I330" s="33">
        <v>0</v>
      </c>
      <c r="J330" s="33">
        <v>0</v>
      </c>
      <c r="K330" s="33">
        <v>47.689136</v>
      </c>
      <c r="L330" s="33">
        <v>-16</v>
      </c>
    </row>
    <row r="331" s="1" customFormat="1" ht="29" customHeight="1" spans="2:12">
      <c r="B331" s="20" t="str">
        <f t="shared" si="65"/>
        <v>213</v>
      </c>
      <c r="C331" s="21" t="s">
        <v>24</v>
      </c>
      <c r="D331" s="21"/>
      <c r="E331" s="22"/>
      <c r="F331" s="23" t="s">
        <v>303</v>
      </c>
      <c r="G331" s="24"/>
      <c r="H331" s="25">
        <v>-36.400048</v>
      </c>
      <c r="I331" s="33">
        <v>0</v>
      </c>
      <c r="J331" s="33">
        <v>-4.8e-5</v>
      </c>
      <c r="K331" s="33">
        <v>0</v>
      </c>
      <c r="L331" s="33">
        <v>-36.4</v>
      </c>
    </row>
    <row r="332" s="1" customFormat="1" ht="29" customHeight="1" spans="2:12">
      <c r="B332" s="20" t="str">
        <f t="shared" si="65"/>
        <v>213</v>
      </c>
      <c r="C332" s="21" t="str">
        <f t="shared" si="68"/>
        <v>99</v>
      </c>
      <c r="D332" s="21" t="s">
        <v>24</v>
      </c>
      <c r="E332" s="22"/>
      <c r="F332" s="23"/>
      <c r="G332" s="24" t="s">
        <v>303</v>
      </c>
      <c r="H332" s="25">
        <v>-36.400048</v>
      </c>
      <c r="I332" s="33">
        <v>0</v>
      </c>
      <c r="J332" s="33">
        <v>-4.8e-5</v>
      </c>
      <c r="K332" s="33">
        <v>0</v>
      </c>
      <c r="L332" s="33">
        <v>-36.4</v>
      </c>
    </row>
    <row r="333" s="1" customFormat="1" ht="29" customHeight="1" spans="2:12">
      <c r="B333" s="20" t="s">
        <v>304</v>
      </c>
      <c r="C333" s="21"/>
      <c r="D333" s="21"/>
      <c r="E333" s="42" t="s">
        <v>305</v>
      </c>
      <c r="F333" s="23"/>
      <c r="G333" s="24"/>
      <c r="H333" s="25">
        <v>-199.45935</v>
      </c>
      <c r="I333" s="33">
        <v>0</v>
      </c>
      <c r="J333" s="33">
        <v>-209.3375</v>
      </c>
      <c r="K333" s="33">
        <v>163.01815</v>
      </c>
      <c r="L333" s="33">
        <v>-153.14</v>
      </c>
    </row>
    <row r="334" s="1" customFormat="1" ht="29" customHeight="1" spans="2:12">
      <c r="B334" s="20" t="str">
        <f t="shared" ref="B334:B336" si="69">B333</f>
        <v>214</v>
      </c>
      <c r="C334" s="21" t="s">
        <v>17</v>
      </c>
      <c r="D334" s="21"/>
      <c r="E334" s="22"/>
      <c r="F334" s="23" t="s">
        <v>306</v>
      </c>
      <c r="G334" s="24"/>
      <c r="H334" s="25">
        <v>-199.45935</v>
      </c>
      <c r="I334" s="33">
        <v>0</v>
      </c>
      <c r="J334" s="33">
        <v>-209.3375</v>
      </c>
      <c r="K334" s="33">
        <v>163.01815</v>
      </c>
      <c r="L334" s="33">
        <v>-153.14</v>
      </c>
    </row>
    <row r="335" s="1" customFormat="1" ht="29" customHeight="1" spans="2:12">
      <c r="B335" s="20" t="str">
        <f t="shared" si="69"/>
        <v>214</v>
      </c>
      <c r="C335" s="21" t="str">
        <f t="shared" ref="C335:C339" si="70">C334</f>
        <v>01</v>
      </c>
      <c r="D335" s="21" t="s">
        <v>20</v>
      </c>
      <c r="E335" s="22"/>
      <c r="F335" s="23"/>
      <c r="G335" s="24" t="s">
        <v>21</v>
      </c>
      <c r="H335" s="25">
        <v>0</v>
      </c>
      <c r="I335" s="33">
        <v>0</v>
      </c>
      <c r="J335" s="33">
        <v>0</v>
      </c>
      <c r="K335" s="33">
        <v>99</v>
      </c>
      <c r="L335" s="33">
        <v>-99</v>
      </c>
    </row>
    <row r="336" s="1" customFormat="1" ht="29" customHeight="1" spans="2:12">
      <c r="B336" s="20" t="str">
        <f t="shared" si="69"/>
        <v>214</v>
      </c>
      <c r="C336" s="21" t="str">
        <f t="shared" si="70"/>
        <v>01</v>
      </c>
      <c r="D336" s="21" t="s">
        <v>24</v>
      </c>
      <c r="E336" s="22"/>
      <c r="F336" s="23"/>
      <c r="G336" s="24" t="s">
        <v>307</v>
      </c>
      <c r="H336" s="25">
        <v>-199.45935</v>
      </c>
      <c r="I336" s="33">
        <v>0</v>
      </c>
      <c r="J336" s="33">
        <v>-209.3375</v>
      </c>
      <c r="K336" s="33">
        <v>64.01815</v>
      </c>
      <c r="L336" s="33">
        <v>-54.14</v>
      </c>
    </row>
    <row r="337" s="1" customFormat="1" ht="29" customHeight="1" spans="2:12">
      <c r="B337" s="20" t="s">
        <v>308</v>
      </c>
      <c r="C337" s="21"/>
      <c r="D337" s="21"/>
      <c r="E337" s="42" t="s">
        <v>309</v>
      </c>
      <c r="F337" s="23"/>
      <c r="G337" s="24"/>
      <c r="H337" s="25">
        <v>1697.608</v>
      </c>
      <c r="I337" s="33">
        <v>13400</v>
      </c>
      <c r="J337" s="33">
        <v>-11702.392</v>
      </c>
      <c r="K337" s="33">
        <v>0</v>
      </c>
      <c r="L337" s="33">
        <v>0</v>
      </c>
    </row>
    <row r="338" s="1" customFormat="1" ht="29" customHeight="1" spans="2:12">
      <c r="B338" s="20" t="str">
        <f t="shared" ref="B338:B343" si="71">B337</f>
        <v>215</v>
      </c>
      <c r="C338" s="21" t="s">
        <v>36</v>
      </c>
      <c r="D338" s="21"/>
      <c r="E338" s="22"/>
      <c r="F338" s="23" t="s">
        <v>310</v>
      </c>
      <c r="G338" s="24"/>
      <c r="H338" s="25">
        <v>-2.392</v>
      </c>
      <c r="I338" s="33">
        <v>0</v>
      </c>
      <c r="J338" s="33">
        <v>-2.392</v>
      </c>
      <c r="K338" s="33">
        <v>0</v>
      </c>
      <c r="L338" s="33">
        <v>0</v>
      </c>
    </row>
    <row r="339" s="1" customFormat="1" ht="29" customHeight="1" spans="2:12">
      <c r="B339" s="20" t="str">
        <f t="shared" si="71"/>
        <v>215</v>
      </c>
      <c r="C339" s="21" t="str">
        <f t="shared" si="70"/>
        <v>05</v>
      </c>
      <c r="D339" s="21" t="s">
        <v>247</v>
      </c>
      <c r="E339" s="22"/>
      <c r="F339" s="23"/>
      <c r="G339" s="24" t="s">
        <v>311</v>
      </c>
      <c r="H339" s="25">
        <v>-2.392</v>
      </c>
      <c r="I339" s="33">
        <v>0</v>
      </c>
      <c r="J339" s="33">
        <v>-2.392</v>
      </c>
      <c r="K339" s="33">
        <v>0</v>
      </c>
      <c r="L339" s="33">
        <v>0</v>
      </c>
    </row>
    <row r="340" s="1" customFormat="1" ht="29" customHeight="1" spans="2:12">
      <c r="B340" s="20" t="str">
        <f t="shared" si="71"/>
        <v>215</v>
      </c>
      <c r="C340" s="21" t="s">
        <v>30</v>
      </c>
      <c r="D340" s="21"/>
      <c r="E340" s="22"/>
      <c r="F340" s="23" t="s">
        <v>312</v>
      </c>
      <c r="G340" s="24"/>
      <c r="H340" s="25">
        <v>-11700</v>
      </c>
      <c r="I340" s="33">
        <v>0</v>
      </c>
      <c r="J340" s="33">
        <v>-11700</v>
      </c>
      <c r="K340" s="33">
        <v>0</v>
      </c>
      <c r="L340" s="33">
        <v>0</v>
      </c>
    </row>
    <row r="341" s="1" customFormat="1" ht="29" customHeight="1" spans="2:12">
      <c r="B341" s="20" t="str">
        <f t="shared" si="71"/>
        <v>215</v>
      </c>
      <c r="C341" s="21" t="str">
        <f t="shared" ref="C341:C347" si="72">C340</f>
        <v>08</v>
      </c>
      <c r="D341" s="21" t="s">
        <v>24</v>
      </c>
      <c r="E341" s="22"/>
      <c r="F341" s="23"/>
      <c r="G341" s="24" t="s">
        <v>313</v>
      </c>
      <c r="H341" s="25">
        <v>-11700</v>
      </c>
      <c r="I341" s="33">
        <v>0</v>
      </c>
      <c r="J341" s="33">
        <v>-11700</v>
      </c>
      <c r="K341" s="33">
        <v>0</v>
      </c>
      <c r="L341" s="33">
        <v>0</v>
      </c>
    </row>
    <row r="342" s="1" customFormat="1" ht="29" customHeight="1" spans="2:12">
      <c r="B342" s="20" t="str">
        <f t="shared" si="71"/>
        <v>215</v>
      </c>
      <c r="C342" s="21" t="s">
        <v>24</v>
      </c>
      <c r="D342" s="21"/>
      <c r="E342" s="22"/>
      <c r="F342" s="23" t="s">
        <v>314</v>
      </c>
      <c r="G342" s="24"/>
      <c r="H342" s="25">
        <v>13400</v>
      </c>
      <c r="I342" s="33">
        <v>13400</v>
      </c>
      <c r="J342" s="33">
        <v>0</v>
      </c>
      <c r="K342" s="33">
        <v>0</v>
      </c>
      <c r="L342" s="33">
        <v>0</v>
      </c>
    </row>
    <row r="343" s="1" customFormat="1" ht="29" customHeight="1" spans="2:12">
      <c r="B343" s="20" t="str">
        <f t="shared" si="71"/>
        <v>215</v>
      </c>
      <c r="C343" s="21" t="str">
        <f t="shared" si="72"/>
        <v>99</v>
      </c>
      <c r="D343" s="21" t="s">
        <v>24</v>
      </c>
      <c r="E343" s="22"/>
      <c r="F343" s="23"/>
      <c r="G343" s="24" t="s">
        <v>314</v>
      </c>
      <c r="H343" s="25">
        <v>13400</v>
      </c>
      <c r="I343" s="33">
        <v>13400</v>
      </c>
      <c r="J343" s="33">
        <v>0</v>
      </c>
      <c r="K343" s="33">
        <v>0</v>
      </c>
      <c r="L343" s="33">
        <v>0</v>
      </c>
    </row>
    <row r="344" s="1" customFormat="1" ht="29" customHeight="1" spans="2:12">
      <c r="B344" s="20" t="s">
        <v>315</v>
      </c>
      <c r="C344" s="21"/>
      <c r="D344" s="21"/>
      <c r="E344" s="22" t="s">
        <v>316</v>
      </c>
      <c r="F344" s="23"/>
      <c r="G344" s="24"/>
      <c r="H344" s="25">
        <v>-1000.978688</v>
      </c>
      <c r="I344" s="33">
        <v>0</v>
      </c>
      <c r="J344" s="33">
        <v>-1007.298188</v>
      </c>
      <c r="K344" s="33">
        <v>7.8201</v>
      </c>
      <c r="L344" s="33">
        <v>-1.5006</v>
      </c>
    </row>
    <row r="345" s="1" customFormat="1" ht="29" customHeight="1" spans="2:12">
      <c r="B345" s="20" t="str">
        <f t="shared" ref="B345:B349" si="73">B344</f>
        <v>216</v>
      </c>
      <c r="C345" s="21" t="s">
        <v>20</v>
      </c>
      <c r="D345" s="21"/>
      <c r="E345" s="22"/>
      <c r="F345" s="23" t="s">
        <v>317</v>
      </c>
      <c r="G345" s="24"/>
      <c r="H345" s="25">
        <v>-7.298188</v>
      </c>
      <c r="I345" s="33">
        <v>0</v>
      </c>
      <c r="J345" s="33">
        <v>-7.298188</v>
      </c>
      <c r="K345" s="33">
        <v>1.5006</v>
      </c>
      <c r="L345" s="33">
        <v>-1.5006</v>
      </c>
    </row>
    <row r="346" s="1" customFormat="1" ht="29" customHeight="1" spans="2:12">
      <c r="B346" s="20" t="str">
        <f t="shared" si="73"/>
        <v>216</v>
      </c>
      <c r="C346" s="21" t="str">
        <f t="shared" si="72"/>
        <v>02</v>
      </c>
      <c r="D346" s="21" t="s">
        <v>32</v>
      </c>
      <c r="E346" s="22"/>
      <c r="F346" s="23"/>
      <c r="G346" s="24" t="s">
        <v>33</v>
      </c>
      <c r="H346" s="25">
        <v>-7.556688</v>
      </c>
      <c r="I346" s="33">
        <v>0</v>
      </c>
      <c r="J346" s="33">
        <v>-7.298188</v>
      </c>
      <c r="K346" s="33">
        <v>0</v>
      </c>
      <c r="L346" s="33">
        <v>-0.2585</v>
      </c>
    </row>
    <row r="347" s="1" customFormat="1" ht="29" customHeight="1" spans="2:12">
      <c r="B347" s="20" t="str">
        <f t="shared" si="73"/>
        <v>216</v>
      </c>
      <c r="C347" s="21" t="str">
        <f t="shared" si="72"/>
        <v>02</v>
      </c>
      <c r="D347" s="21" t="s">
        <v>24</v>
      </c>
      <c r="E347" s="22"/>
      <c r="F347" s="23"/>
      <c r="G347" s="24" t="s">
        <v>318</v>
      </c>
      <c r="H347" s="25">
        <v>0.2585</v>
      </c>
      <c r="I347" s="33">
        <v>0</v>
      </c>
      <c r="J347" s="33">
        <v>0</v>
      </c>
      <c r="K347" s="33">
        <v>1.5006</v>
      </c>
      <c r="L347" s="33">
        <v>-1.2421</v>
      </c>
    </row>
    <row r="348" s="1" customFormat="1" ht="29" customHeight="1" spans="2:12">
      <c r="B348" s="20" t="str">
        <f t="shared" si="73"/>
        <v>216</v>
      </c>
      <c r="C348" s="21" t="s">
        <v>38</v>
      </c>
      <c r="D348" s="21"/>
      <c r="E348" s="22"/>
      <c r="F348" s="23" t="s">
        <v>319</v>
      </c>
      <c r="G348" s="24"/>
      <c r="H348" s="25">
        <v>-993.6805</v>
      </c>
      <c r="I348" s="33">
        <v>0</v>
      </c>
      <c r="J348" s="33">
        <v>-1000</v>
      </c>
      <c r="K348" s="33">
        <v>6.3195</v>
      </c>
      <c r="L348" s="33">
        <v>0</v>
      </c>
    </row>
    <row r="349" s="1" customFormat="1" ht="29" customHeight="1" spans="2:12">
      <c r="B349" s="20" t="str">
        <f t="shared" si="73"/>
        <v>216</v>
      </c>
      <c r="C349" s="21" t="str">
        <f t="shared" ref="C349:C354" si="74">C348</f>
        <v>06</v>
      </c>
      <c r="D349" s="21" t="s">
        <v>24</v>
      </c>
      <c r="E349" s="22"/>
      <c r="F349" s="23"/>
      <c r="G349" s="24" t="s">
        <v>320</v>
      </c>
      <c r="H349" s="25">
        <v>-993.6805</v>
      </c>
      <c r="I349" s="33">
        <v>0</v>
      </c>
      <c r="J349" s="33">
        <v>-1000</v>
      </c>
      <c r="K349" s="33">
        <v>6.3195</v>
      </c>
      <c r="L349" s="33">
        <v>0</v>
      </c>
    </row>
    <row r="350" s="1" customFormat="1" ht="29" customHeight="1" spans="2:12">
      <c r="B350" s="20" t="s">
        <v>321</v>
      </c>
      <c r="C350" s="21"/>
      <c r="D350" s="21"/>
      <c r="E350" s="42" t="s">
        <v>322</v>
      </c>
      <c r="F350" s="23"/>
      <c r="G350" s="24"/>
      <c r="H350" s="25">
        <v>157.955338</v>
      </c>
      <c r="I350" s="33">
        <v>458.893741</v>
      </c>
      <c r="J350" s="33">
        <v>-300.938403</v>
      </c>
      <c r="K350" s="33">
        <v>0</v>
      </c>
      <c r="L350" s="33">
        <v>0</v>
      </c>
    </row>
    <row r="351" s="1" customFormat="1" ht="29" customHeight="1" spans="2:12">
      <c r="B351" s="20" t="str">
        <f t="shared" ref="B351:B358" si="75">B350</f>
        <v>220</v>
      </c>
      <c r="C351" s="21" t="s">
        <v>17</v>
      </c>
      <c r="D351" s="21"/>
      <c r="E351" s="22"/>
      <c r="F351" s="23" t="s">
        <v>323</v>
      </c>
      <c r="G351" s="24"/>
      <c r="H351" s="25">
        <v>178.016899</v>
      </c>
      <c r="I351" s="33">
        <v>458.893741</v>
      </c>
      <c r="J351" s="33">
        <v>-280.876842</v>
      </c>
      <c r="K351" s="33">
        <v>0</v>
      </c>
      <c r="L351" s="33">
        <v>0</v>
      </c>
    </row>
    <row r="352" s="1" customFormat="1" ht="29" customHeight="1" spans="2:12">
      <c r="B352" s="20" t="str">
        <f t="shared" si="75"/>
        <v>220</v>
      </c>
      <c r="C352" s="21" t="str">
        <f t="shared" si="74"/>
        <v>01</v>
      </c>
      <c r="D352" s="21" t="s">
        <v>20</v>
      </c>
      <c r="E352" s="22"/>
      <c r="F352" s="23"/>
      <c r="G352" s="24" t="s">
        <v>21</v>
      </c>
      <c r="H352" s="25">
        <v>100</v>
      </c>
      <c r="I352" s="33">
        <v>100</v>
      </c>
      <c r="J352" s="33">
        <v>0</v>
      </c>
      <c r="K352" s="33">
        <v>0</v>
      </c>
      <c r="L352" s="33">
        <v>0</v>
      </c>
    </row>
    <row r="353" s="1" customFormat="1" ht="29" customHeight="1" spans="2:12">
      <c r="B353" s="20" t="str">
        <f t="shared" si="75"/>
        <v>220</v>
      </c>
      <c r="C353" s="21" t="str">
        <f t="shared" si="74"/>
        <v>01</v>
      </c>
      <c r="D353" s="21" t="s">
        <v>38</v>
      </c>
      <c r="E353" s="22"/>
      <c r="F353" s="23"/>
      <c r="G353" s="24" t="s">
        <v>324</v>
      </c>
      <c r="H353" s="25">
        <v>-280.876842</v>
      </c>
      <c r="I353" s="33">
        <v>0</v>
      </c>
      <c r="J353" s="33">
        <v>-280.876842</v>
      </c>
      <c r="K353" s="33">
        <v>0</v>
      </c>
      <c r="L353" s="33">
        <v>0</v>
      </c>
    </row>
    <row r="354" s="1" customFormat="1" ht="29" customHeight="1" spans="2:12">
      <c r="B354" s="20" t="str">
        <f t="shared" si="75"/>
        <v>220</v>
      </c>
      <c r="C354" s="21" t="str">
        <f t="shared" si="74"/>
        <v>01</v>
      </c>
      <c r="D354" s="21" t="s">
        <v>24</v>
      </c>
      <c r="E354" s="22"/>
      <c r="F354" s="23"/>
      <c r="G354" s="24" t="s">
        <v>325</v>
      </c>
      <c r="H354" s="25">
        <v>358.893741</v>
      </c>
      <c r="I354" s="33">
        <v>358.893741</v>
      </c>
      <c r="J354" s="33">
        <v>0</v>
      </c>
      <c r="K354" s="33">
        <v>0</v>
      </c>
      <c r="L354" s="33">
        <v>0</v>
      </c>
    </row>
    <row r="355" s="1" customFormat="1" ht="29" customHeight="1" spans="2:12">
      <c r="B355" s="20" t="str">
        <f t="shared" si="75"/>
        <v>220</v>
      </c>
      <c r="C355" s="21" t="s">
        <v>36</v>
      </c>
      <c r="D355" s="21"/>
      <c r="E355" s="22"/>
      <c r="F355" s="23" t="s">
        <v>326</v>
      </c>
      <c r="G355" s="24"/>
      <c r="H355" s="25">
        <v>-20.061561</v>
      </c>
      <c r="I355" s="33">
        <v>0</v>
      </c>
      <c r="J355" s="33">
        <v>-20.061561</v>
      </c>
      <c r="K355" s="33">
        <v>0</v>
      </c>
      <c r="L355" s="33">
        <v>0</v>
      </c>
    </row>
    <row r="356" s="1" customFormat="1" ht="29" customHeight="1" spans="2:12">
      <c r="B356" s="20" t="str">
        <f t="shared" si="75"/>
        <v>220</v>
      </c>
      <c r="C356" s="21" t="str">
        <f t="shared" ref="C356:C358" si="76">C355</f>
        <v>05</v>
      </c>
      <c r="D356" s="21" t="s">
        <v>17</v>
      </c>
      <c r="E356" s="22"/>
      <c r="F356" s="23"/>
      <c r="G356" s="24" t="s">
        <v>19</v>
      </c>
      <c r="H356" s="25">
        <v>-7.061561</v>
      </c>
      <c r="I356" s="33">
        <v>0</v>
      </c>
      <c r="J356" s="33">
        <v>-7.061561</v>
      </c>
      <c r="K356" s="33">
        <v>0</v>
      </c>
      <c r="L356" s="33">
        <v>0</v>
      </c>
    </row>
    <row r="357" s="1" customFormat="1" ht="29" customHeight="1" spans="2:12">
      <c r="B357" s="20" t="str">
        <f t="shared" si="75"/>
        <v>220</v>
      </c>
      <c r="C357" s="21" t="str">
        <f t="shared" si="76"/>
        <v>05</v>
      </c>
      <c r="D357" s="21" t="s">
        <v>20</v>
      </c>
      <c r="E357" s="22"/>
      <c r="F357" s="23"/>
      <c r="G357" s="24" t="s">
        <v>21</v>
      </c>
      <c r="H357" s="25">
        <v>-12</v>
      </c>
      <c r="I357" s="33">
        <v>0</v>
      </c>
      <c r="J357" s="33">
        <v>-12</v>
      </c>
      <c r="K357" s="33">
        <v>0</v>
      </c>
      <c r="L357" s="33">
        <v>0</v>
      </c>
    </row>
    <row r="358" s="1" customFormat="1" ht="29" customHeight="1" spans="2:12">
      <c r="B358" s="20" t="str">
        <f t="shared" si="75"/>
        <v>220</v>
      </c>
      <c r="C358" s="21" t="str">
        <f t="shared" si="76"/>
        <v>05</v>
      </c>
      <c r="D358" s="21" t="s">
        <v>47</v>
      </c>
      <c r="E358" s="22"/>
      <c r="F358" s="23"/>
      <c r="G358" s="24" t="s">
        <v>327</v>
      </c>
      <c r="H358" s="25">
        <v>-1</v>
      </c>
      <c r="I358" s="33">
        <v>0</v>
      </c>
      <c r="J358" s="33">
        <v>-1</v>
      </c>
      <c r="K358" s="33">
        <v>0</v>
      </c>
      <c r="L358" s="33">
        <v>0</v>
      </c>
    </row>
    <row r="359" s="1" customFormat="1" ht="29" customHeight="1" spans="2:12">
      <c r="B359" s="20" t="s">
        <v>328</v>
      </c>
      <c r="C359" s="21"/>
      <c r="D359" s="21"/>
      <c r="E359" s="42" t="s">
        <v>329</v>
      </c>
      <c r="F359" s="23"/>
      <c r="G359" s="24"/>
      <c r="H359" s="25">
        <v>-214.333358</v>
      </c>
      <c r="I359" s="33">
        <v>207.59637</v>
      </c>
      <c r="J359" s="33">
        <v>-479.615428</v>
      </c>
      <c r="K359" s="33">
        <v>127.8845</v>
      </c>
      <c r="L359" s="33">
        <v>-70.1988</v>
      </c>
    </row>
    <row r="360" s="1" customFormat="1" ht="29" customHeight="1" spans="2:12">
      <c r="B360" s="20" t="str">
        <f t="shared" ref="B360:B365" si="77">B359</f>
        <v>221</v>
      </c>
      <c r="C360" s="21" t="s">
        <v>17</v>
      </c>
      <c r="D360" s="21"/>
      <c r="E360" s="22"/>
      <c r="F360" s="23" t="s">
        <v>330</v>
      </c>
      <c r="G360" s="24"/>
      <c r="H360" s="25">
        <v>-300</v>
      </c>
      <c r="I360" s="33">
        <v>0</v>
      </c>
      <c r="J360" s="33">
        <v>-300</v>
      </c>
      <c r="K360" s="33">
        <v>0</v>
      </c>
      <c r="L360" s="33">
        <v>0</v>
      </c>
    </row>
    <row r="361" s="1" customFormat="1" ht="29" customHeight="1" spans="2:12">
      <c r="B361" s="20" t="str">
        <f t="shared" si="77"/>
        <v>221</v>
      </c>
      <c r="C361" s="21" t="str">
        <f t="shared" ref="C361:C365" si="78">C360</f>
        <v>01</v>
      </c>
      <c r="D361" s="21" t="s">
        <v>38</v>
      </c>
      <c r="E361" s="22"/>
      <c r="F361" s="23"/>
      <c r="G361" s="24" t="s">
        <v>331</v>
      </c>
      <c r="H361" s="25">
        <v>-300</v>
      </c>
      <c r="I361" s="33">
        <v>0</v>
      </c>
      <c r="J361" s="33">
        <v>-300</v>
      </c>
      <c r="K361" s="33">
        <v>0</v>
      </c>
      <c r="L361" s="33">
        <v>0</v>
      </c>
    </row>
    <row r="362" s="1" customFormat="1" ht="29" customHeight="1" spans="2:12">
      <c r="B362" s="20" t="str">
        <f t="shared" si="77"/>
        <v>221</v>
      </c>
      <c r="C362" s="21" t="s">
        <v>20</v>
      </c>
      <c r="D362" s="21"/>
      <c r="E362" s="22"/>
      <c r="F362" s="23" t="s">
        <v>332</v>
      </c>
      <c r="G362" s="24"/>
      <c r="H362" s="25">
        <v>283.44687</v>
      </c>
      <c r="I362" s="33">
        <v>207.59637</v>
      </c>
      <c r="J362" s="33">
        <v>-23.3352</v>
      </c>
      <c r="K362" s="33">
        <v>103.2845</v>
      </c>
      <c r="L362" s="33">
        <v>-4.0988</v>
      </c>
    </row>
    <row r="363" s="1" customFormat="1" ht="29" customHeight="1" spans="2:12">
      <c r="B363" s="20" t="str">
        <f t="shared" si="77"/>
        <v>221</v>
      </c>
      <c r="C363" s="21" t="str">
        <f t="shared" si="78"/>
        <v>02</v>
      </c>
      <c r="D363" s="21" t="s">
        <v>17</v>
      </c>
      <c r="E363" s="22"/>
      <c r="F363" s="23"/>
      <c r="G363" s="24" t="s">
        <v>333</v>
      </c>
      <c r="H363" s="25">
        <v>283.44687</v>
      </c>
      <c r="I363" s="33">
        <v>207.59637</v>
      </c>
      <c r="J363" s="33">
        <v>-23.3352</v>
      </c>
      <c r="K363" s="33">
        <v>103.2845</v>
      </c>
      <c r="L363" s="33">
        <v>-4.0988</v>
      </c>
    </row>
    <row r="364" s="1" customFormat="1" ht="29" customHeight="1" spans="2:12">
      <c r="B364" s="20" t="str">
        <f t="shared" si="77"/>
        <v>221</v>
      </c>
      <c r="C364" s="21" t="s">
        <v>28</v>
      </c>
      <c r="D364" s="21"/>
      <c r="E364" s="22"/>
      <c r="F364" s="23" t="s">
        <v>334</v>
      </c>
      <c r="G364" s="24"/>
      <c r="H364" s="25">
        <v>-197.780228</v>
      </c>
      <c r="I364" s="33">
        <v>0</v>
      </c>
      <c r="J364" s="33">
        <v>-156.280228</v>
      </c>
      <c r="K364" s="33">
        <v>24.6</v>
      </c>
      <c r="L364" s="33">
        <v>-66.1</v>
      </c>
    </row>
    <row r="365" s="1" customFormat="1" ht="29" customHeight="1" spans="2:12">
      <c r="B365" s="20" t="str">
        <f t="shared" si="77"/>
        <v>221</v>
      </c>
      <c r="C365" s="21" t="str">
        <f t="shared" si="78"/>
        <v>03</v>
      </c>
      <c r="D365" s="21" t="s">
        <v>24</v>
      </c>
      <c r="E365" s="22"/>
      <c r="F365" s="23"/>
      <c r="G365" s="24" t="s">
        <v>335</v>
      </c>
      <c r="H365" s="25">
        <v>-197.780228</v>
      </c>
      <c r="I365" s="33">
        <v>0</v>
      </c>
      <c r="J365" s="33">
        <v>-156.280228</v>
      </c>
      <c r="K365" s="33">
        <v>24.6</v>
      </c>
      <c r="L365" s="33">
        <v>-66.1</v>
      </c>
    </row>
    <row r="366" s="1" customFormat="1" ht="29" customHeight="1" spans="2:12">
      <c r="B366" s="20" t="s">
        <v>336</v>
      </c>
      <c r="C366" s="21"/>
      <c r="D366" s="21"/>
      <c r="E366" s="22" t="s">
        <v>337</v>
      </c>
      <c r="F366" s="23"/>
      <c r="G366" s="24"/>
      <c r="H366" s="25">
        <v>0</v>
      </c>
      <c r="I366" s="33">
        <v>0</v>
      </c>
      <c r="J366" s="33">
        <v>0</v>
      </c>
      <c r="K366" s="33">
        <v>1675.74</v>
      </c>
      <c r="L366" s="33">
        <v>-1675.74</v>
      </c>
    </row>
    <row r="367" s="1" customFormat="1" ht="29" customHeight="1" spans="2:12">
      <c r="B367" s="20" t="str">
        <f t="shared" ref="B367:B376" si="79">B366</f>
        <v>222</v>
      </c>
      <c r="C367" s="21" t="s">
        <v>17</v>
      </c>
      <c r="D367" s="21"/>
      <c r="E367" s="22"/>
      <c r="F367" s="23" t="s">
        <v>338</v>
      </c>
      <c r="G367" s="24"/>
      <c r="H367" s="25">
        <v>0</v>
      </c>
      <c r="I367" s="33">
        <v>0</v>
      </c>
      <c r="J367" s="33">
        <v>0</v>
      </c>
      <c r="K367" s="33">
        <v>1675.74</v>
      </c>
      <c r="L367" s="33">
        <v>-1675.74</v>
      </c>
    </row>
    <row r="368" s="1" customFormat="1" ht="29" customHeight="1" spans="2:12">
      <c r="B368" s="20" t="str">
        <f t="shared" si="79"/>
        <v>222</v>
      </c>
      <c r="C368" s="21" t="str">
        <f t="shared" ref="C368:C373" si="80">C367</f>
        <v>01</v>
      </c>
      <c r="D368" s="21" t="s">
        <v>252</v>
      </c>
      <c r="E368" s="22"/>
      <c r="F368" s="23"/>
      <c r="G368" s="24" t="s">
        <v>339</v>
      </c>
      <c r="H368" s="25">
        <v>0</v>
      </c>
      <c r="I368" s="33">
        <v>0</v>
      </c>
      <c r="J368" s="33">
        <v>0</v>
      </c>
      <c r="K368" s="33">
        <v>1675.74</v>
      </c>
      <c r="L368" s="33">
        <v>-1675.74</v>
      </c>
    </row>
    <row r="369" s="1" customFormat="1" ht="29" customHeight="1" spans="2:12">
      <c r="B369" s="20" t="s">
        <v>340</v>
      </c>
      <c r="C369" s="21"/>
      <c r="D369" s="21"/>
      <c r="E369" s="22" t="s">
        <v>341</v>
      </c>
      <c r="F369" s="23"/>
      <c r="G369" s="24"/>
      <c r="H369" s="25">
        <v>272.6221</v>
      </c>
      <c r="I369" s="33">
        <v>322.6398</v>
      </c>
      <c r="J369" s="33">
        <v>-18.0177</v>
      </c>
      <c r="K369" s="33">
        <v>1701.851056</v>
      </c>
      <c r="L369" s="33">
        <v>-1733.851056</v>
      </c>
    </row>
    <row r="370" s="1" customFormat="1" ht="29" customHeight="1" spans="2:12">
      <c r="B370" s="20" t="str">
        <f t="shared" si="79"/>
        <v>224</v>
      </c>
      <c r="C370" s="21" t="s">
        <v>17</v>
      </c>
      <c r="D370" s="21"/>
      <c r="E370" s="22"/>
      <c r="F370" s="23" t="s">
        <v>342</v>
      </c>
      <c r="G370" s="24"/>
      <c r="H370" s="25">
        <v>273.4823</v>
      </c>
      <c r="I370" s="33">
        <v>200</v>
      </c>
      <c r="J370" s="33">
        <v>-6.5177</v>
      </c>
      <c r="K370" s="33">
        <v>1646.851056</v>
      </c>
      <c r="L370" s="33">
        <v>-1566.851056</v>
      </c>
    </row>
    <row r="371" s="1" customFormat="1" ht="29" customHeight="1" spans="2:12">
      <c r="B371" s="20" t="str">
        <f t="shared" si="79"/>
        <v>224</v>
      </c>
      <c r="C371" s="21" t="str">
        <f t="shared" si="80"/>
        <v>01</v>
      </c>
      <c r="D371" s="21" t="s">
        <v>22</v>
      </c>
      <c r="E371" s="22"/>
      <c r="F371" s="23"/>
      <c r="G371" s="24" t="s">
        <v>343</v>
      </c>
      <c r="H371" s="25">
        <v>-5</v>
      </c>
      <c r="I371" s="33">
        <v>0</v>
      </c>
      <c r="J371" s="33">
        <v>-5</v>
      </c>
      <c r="K371" s="33">
        <v>10</v>
      </c>
      <c r="L371" s="33">
        <v>-10</v>
      </c>
    </row>
    <row r="372" s="1" customFormat="1" ht="29" customHeight="1" spans="2:12">
      <c r="B372" s="20" t="str">
        <f t="shared" si="79"/>
        <v>224</v>
      </c>
      <c r="C372" s="21" t="str">
        <f t="shared" si="80"/>
        <v>01</v>
      </c>
      <c r="D372" s="21" t="s">
        <v>38</v>
      </c>
      <c r="E372" s="22"/>
      <c r="F372" s="23"/>
      <c r="G372" s="24" t="s">
        <v>344</v>
      </c>
      <c r="H372" s="25">
        <v>78.4822999999999</v>
      </c>
      <c r="I372" s="33">
        <v>0</v>
      </c>
      <c r="J372" s="33">
        <v>-1.5177</v>
      </c>
      <c r="K372" s="33">
        <v>1636.851056</v>
      </c>
      <c r="L372" s="33">
        <v>-1556.851056</v>
      </c>
    </row>
    <row r="373" s="1" customFormat="1" ht="29" customHeight="1" spans="2:12">
      <c r="B373" s="20" t="str">
        <f t="shared" si="79"/>
        <v>224</v>
      </c>
      <c r="C373" s="21" t="str">
        <f t="shared" si="80"/>
        <v>01</v>
      </c>
      <c r="D373" s="21" t="s">
        <v>24</v>
      </c>
      <c r="E373" s="22"/>
      <c r="F373" s="23"/>
      <c r="G373" s="24" t="s">
        <v>345</v>
      </c>
      <c r="H373" s="25">
        <v>200</v>
      </c>
      <c r="I373" s="33">
        <v>200</v>
      </c>
      <c r="J373" s="33">
        <v>0</v>
      </c>
      <c r="K373" s="33">
        <v>0</v>
      </c>
      <c r="L373" s="33">
        <v>0</v>
      </c>
    </row>
    <row r="374" s="1" customFormat="1" ht="29" customHeight="1" spans="2:12">
      <c r="B374" s="20" t="str">
        <f t="shared" si="79"/>
        <v>224</v>
      </c>
      <c r="C374" s="21" t="s">
        <v>20</v>
      </c>
      <c r="D374" s="21"/>
      <c r="E374" s="22"/>
      <c r="F374" s="23" t="s">
        <v>346</v>
      </c>
      <c r="G374" s="24"/>
      <c r="H374" s="25">
        <v>-0.8602</v>
      </c>
      <c r="I374" s="33">
        <v>122.6398</v>
      </c>
      <c r="J374" s="33">
        <v>-11.5</v>
      </c>
      <c r="K374" s="33">
        <v>55</v>
      </c>
      <c r="L374" s="33">
        <v>-167</v>
      </c>
    </row>
    <row r="375" s="1" customFormat="1" ht="29" customHeight="1" spans="2:12">
      <c r="B375" s="20" t="str">
        <f t="shared" si="79"/>
        <v>224</v>
      </c>
      <c r="C375" s="21" t="str">
        <f t="shared" ref="C375:C380" si="81">C374</f>
        <v>02</v>
      </c>
      <c r="D375" s="21" t="s">
        <v>22</v>
      </c>
      <c r="E375" s="22"/>
      <c r="F375" s="23"/>
      <c r="G375" s="24" t="s">
        <v>347</v>
      </c>
      <c r="H375" s="25">
        <v>111.1398</v>
      </c>
      <c r="I375" s="33">
        <v>122.6398</v>
      </c>
      <c r="J375" s="33">
        <v>-11.5</v>
      </c>
      <c r="K375" s="33">
        <v>55</v>
      </c>
      <c r="L375" s="33">
        <v>-55</v>
      </c>
    </row>
    <row r="376" s="1" customFormat="1" ht="29" customHeight="1" spans="2:12">
      <c r="B376" s="20" t="str">
        <f t="shared" si="79"/>
        <v>224</v>
      </c>
      <c r="C376" s="21" t="str">
        <f t="shared" si="81"/>
        <v>02</v>
      </c>
      <c r="D376" s="21" t="s">
        <v>24</v>
      </c>
      <c r="E376" s="22"/>
      <c r="F376" s="23"/>
      <c r="G376" s="24" t="s">
        <v>348</v>
      </c>
      <c r="H376" s="25">
        <v>-112</v>
      </c>
      <c r="I376" s="33">
        <v>0</v>
      </c>
      <c r="J376" s="33">
        <v>0</v>
      </c>
      <c r="K376" s="33">
        <v>0</v>
      </c>
      <c r="L376" s="33">
        <v>-112</v>
      </c>
    </row>
    <row r="377" s="1" customFormat="1" ht="29" customHeight="1" spans="2:12">
      <c r="B377" s="20" t="s">
        <v>349</v>
      </c>
      <c r="C377" s="21"/>
      <c r="D377" s="21"/>
      <c r="E377" s="22" t="s">
        <v>350</v>
      </c>
      <c r="F377" s="23"/>
      <c r="G377" s="24"/>
      <c r="H377" s="25">
        <v>-9361.42644</v>
      </c>
      <c r="I377" s="33">
        <v>0</v>
      </c>
      <c r="J377" s="33">
        <v>0</v>
      </c>
      <c r="K377" s="33">
        <v>0</v>
      </c>
      <c r="L377" s="33">
        <v>-9361.42644</v>
      </c>
    </row>
    <row r="378" s="1" customFormat="1" ht="29" customHeight="1" spans="2:12">
      <c r="B378" s="20" t="s">
        <v>351</v>
      </c>
      <c r="C378" s="21"/>
      <c r="D378" s="21"/>
      <c r="E378" s="22" t="s">
        <v>352</v>
      </c>
      <c r="F378" s="23"/>
      <c r="G378" s="24"/>
      <c r="H378" s="25">
        <v>-87.42</v>
      </c>
      <c r="I378" s="33">
        <v>0</v>
      </c>
      <c r="J378" s="33">
        <v>0</v>
      </c>
      <c r="K378" s="33">
        <v>3</v>
      </c>
      <c r="L378" s="33">
        <v>-90.42</v>
      </c>
    </row>
    <row r="379" s="1" customFormat="1" ht="29" customHeight="1" spans="2:12">
      <c r="B379" s="20" t="str">
        <f t="shared" ref="B379:B388" si="82">B378</f>
        <v>229</v>
      </c>
      <c r="C379" s="21" t="s">
        <v>20</v>
      </c>
      <c r="D379" s="21"/>
      <c r="E379" s="22"/>
      <c r="F379" s="43" t="s">
        <v>353</v>
      </c>
      <c r="G379" s="24"/>
      <c r="H379" s="25">
        <v>-87.42</v>
      </c>
      <c r="I379" s="33">
        <v>0</v>
      </c>
      <c r="J379" s="33">
        <v>0</v>
      </c>
      <c r="K379" s="33">
        <v>3</v>
      </c>
      <c r="L379" s="33">
        <v>-90.42</v>
      </c>
    </row>
    <row r="380" s="1" customFormat="1" ht="29" customHeight="1" spans="2:12">
      <c r="B380" s="20" t="str">
        <f t="shared" si="82"/>
        <v>229</v>
      </c>
      <c r="C380" s="21" t="str">
        <f t="shared" si="81"/>
        <v>02</v>
      </c>
      <c r="D380" s="21" t="s">
        <v>17</v>
      </c>
      <c r="E380" s="22"/>
      <c r="F380" s="23"/>
      <c r="G380" s="24" t="s">
        <v>353</v>
      </c>
      <c r="H380" s="25">
        <v>-87.42</v>
      </c>
      <c r="I380" s="33">
        <v>0</v>
      </c>
      <c r="J380" s="33">
        <v>0</v>
      </c>
      <c r="K380" s="33">
        <v>3</v>
      </c>
      <c r="L380" s="33">
        <v>-90.42</v>
      </c>
    </row>
    <row r="381" s="1" customFormat="1" ht="29" customHeight="1" spans="2:12">
      <c r="B381" s="20" t="s">
        <v>354</v>
      </c>
      <c r="C381" s="21"/>
      <c r="D381" s="21"/>
      <c r="E381" s="22" t="s">
        <v>355</v>
      </c>
      <c r="F381" s="23"/>
      <c r="G381" s="24"/>
      <c r="H381" s="25">
        <v>8820.6592</v>
      </c>
      <c r="I381" s="33">
        <v>8820.6592</v>
      </c>
      <c r="J381" s="33">
        <v>0</v>
      </c>
      <c r="K381" s="33">
        <v>74056.179207</v>
      </c>
      <c r="L381" s="33">
        <v>-74056.179207</v>
      </c>
    </row>
    <row r="382" s="1" customFormat="1" ht="29" customHeight="1" spans="2:12">
      <c r="B382" s="20" t="str">
        <f t="shared" si="82"/>
        <v>230</v>
      </c>
      <c r="C382" s="21" t="s">
        <v>17</v>
      </c>
      <c r="D382" s="21"/>
      <c r="E382" s="22"/>
      <c r="F382" s="23" t="s">
        <v>356</v>
      </c>
      <c r="G382" s="24"/>
      <c r="H382" s="25">
        <v>-2.98023223876953e-12</v>
      </c>
      <c r="I382" s="33">
        <v>0</v>
      </c>
      <c r="J382" s="33">
        <v>0</v>
      </c>
      <c r="K382" s="33">
        <v>55299.880341</v>
      </c>
      <c r="L382" s="33">
        <v>-55299.880341</v>
      </c>
    </row>
    <row r="383" s="1" customFormat="1" ht="29" customHeight="1" spans="2:12">
      <c r="B383" s="20" t="str">
        <f t="shared" si="82"/>
        <v>230</v>
      </c>
      <c r="C383" s="21" t="str">
        <f t="shared" ref="C383:C386" si="83">C382</f>
        <v>01</v>
      </c>
      <c r="D383" s="21" t="s">
        <v>24</v>
      </c>
      <c r="E383" s="22"/>
      <c r="F383" s="23"/>
      <c r="G383" s="24" t="s">
        <v>357</v>
      </c>
      <c r="H383" s="25">
        <v>-2.98023223876953e-12</v>
      </c>
      <c r="I383" s="33">
        <v>0</v>
      </c>
      <c r="J383" s="33">
        <v>0</v>
      </c>
      <c r="K383" s="33">
        <v>55299.880341</v>
      </c>
      <c r="L383" s="33">
        <v>-55299.880341</v>
      </c>
    </row>
    <row r="384" s="1" customFormat="1" ht="29" customHeight="1" spans="2:12">
      <c r="B384" s="20" t="str">
        <f t="shared" si="82"/>
        <v>230</v>
      </c>
      <c r="C384" s="21" t="s">
        <v>20</v>
      </c>
      <c r="D384" s="21"/>
      <c r="E384" s="22"/>
      <c r="F384" s="23" t="s">
        <v>358</v>
      </c>
      <c r="G384" s="24"/>
      <c r="H384" s="25">
        <v>7316.4</v>
      </c>
      <c r="I384" s="33">
        <v>7316.4</v>
      </c>
      <c r="J384" s="33">
        <v>0</v>
      </c>
      <c r="K384" s="33">
        <v>18756.298866</v>
      </c>
      <c r="L384" s="33">
        <v>-18756.298866</v>
      </c>
    </row>
    <row r="385" s="1" customFormat="1" ht="29" customHeight="1" spans="2:12">
      <c r="B385" s="20" t="str">
        <f t="shared" si="82"/>
        <v>230</v>
      </c>
      <c r="C385" s="21" t="str">
        <f t="shared" si="83"/>
        <v>02</v>
      </c>
      <c r="D385" s="21" t="s">
        <v>359</v>
      </c>
      <c r="E385" s="22"/>
      <c r="F385" s="23"/>
      <c r="G385" s="24" t="s">
        <v>360</v>
      </c>
      <c r="H385" s="25">
        <v>7316.4</v>
      </c>
      <c r="I385" s="33">
        <v>7316.4</v>
      </c>
      <c r="J385" s="33">
        <v>0</v>
      </c>
      <c r="K385" s="33">
        <v>16568.312733</v>
      </c>
      <c r="L385" s="33">
        <v>-16568.312733</v>
      </c>
    </row>
    <row r="386" s="1" customFormat="1" ht="29" customHeight="1" spans="2:12">
      <c r="B386" s="20" t="str">
        <f t="shared" si="82"/>
        <v>230</v>
      </c>
      <c r="C386" s="21" t="str">
        <f t="shared" si="83"/>
        <v>02</v>
      </c>
      <c r="D386" s="21" t="s">
        <v>361</v>
      </c>
      <c r="E386" s="22"/>
      <c r="F386" s="23"/>
      <c r="G386" s="24" t="s">
        <v>362</v>
      </c>
      <c r="H386" s="25">
        <v>0</v>
      </c>
      <c r="I386" s="33">
        <v>0</v>
      </c>
      <c r="J386" s="33">
        <v>0</v>
      </c>
      <c r="K386" s="33">
        <v>2187.986133</v>
      </c>
      <c r="L386" s="33">
        <v>-2187.986133</v>
      </c>
    </row>
    <row r="387" s="1" customFormat="1" ht="29" customHeight="1" spans="2:12">
      <c r="B387" s="20" t="str">
        <f t="shared" si="82"/>
        <v>230</v>
      </c>
      <c r="C387" s="21" t="s">
        <v>38</v>
      </c>
      <c r="D387" s="21"/>
      <c r="E387" s="22"/>
      <c r="F387" s="23" t="s">
        <v>363</v>
      </c>
      <c r="G387" s="24"/>
      <c r="H387" s="25">
        <v>1504.2592</v>
      </c>
      <c r="I387" s="33">
        <v>1504.2592</v>
      </c>
      <c r="J387" s="33">
        <v>0</v>
      </c>
      <c r="K387" s="33">
        <v>0</v>
      </c>
      <c r="L387" s="33">
        <v>0</v>
      </c>
    </row>
    <row r="388" s="1" customFormat="1" ht="29" customHeight="1" spans="2:12">
      <c r="B388" s="20" t="str">
        <f t="shared" si="82"/>
        <v>230</v>
      </c>
      <c r="C388" s="21" t="str">
        <f>C387</f>
        <v>06</v>
      </c>
      <c r="D388" s="21" t="s">
        <v>20</v>
      </c>
      <c r="E388" s="22"/>
      <c r="F388" s="23"/>
      <c r="G388" s="24" t="s">
        <v>364</v>
      </c>
      <c r="H388" s="25">
        <v>1504.2592</v>
      </c>
      <c r="I388" s="33">
        <v>1504.2592</v>
      </c>
      <c r="J388" s="33">
        <v>0</v>
      </c>
      <c r="K388" s="33">
        <v>0</v>
      </c>
      <c r="L388" s="33">
        <v>0</v>
      </c>
    </row>
    <row r="389" s="1" customFormat="1" ht="29" customHeight="1" spans="2:12">
      <c r="B389" s="20" t="s">
        <v>365</v>
      </c>
      <c r="C389" s="21"/>
      <c r="D389" s="21"/>
      <c r="E389" s="22" t="s">
        <v>366</v>
      </c>
      <c r="F389" s="23"/>
      <c r="G389" s="24"/>
      <c r="H389" s="25">
        <v>-49004</v>
      </c>
      <c r="I389" s="33">
        <v>0</v>
      </c>
      <c r="J389" s="33">
        <v>-49004</v>
      </c>
      <c r="K389" s="33">
        <v>0</v>
      </c>
      <c r="L389" s="33">
        <v>0</v>
      </c>
    </row>
    <row r="390" s="1" customFormat="1" ht="29" customHeight="1" spans="2:12">
      <c r="B390" s="20" t="str">
        <f t="shared" ref="B390:B394" si="84">B389</f>
        <v>231</v>
      </c>
      <c r="C390" s="21" t="s">
        <v>28</v>
      </c>
      <c r="D390" s="21"/>
      <c r="E390" s="22"/>
      <c r="F390" s="23" t="s">
        <v>367</v>
      </c>
      <c r="G390" s="24"/>
      <c r="H390" s="25">
        <v>-49004</v>
      </c>
      <c r="I390" s="33">
        <v>0</v>
      </c>
      <c r="J390" s="33">
        <v>-49004</v>
      </c>
      <c r="K390" s="33">
        <v>0</v>
      </c>
      <c r="L390" s="33">
        <v>0</v>
      </c>
    </row>
    <row r="391" s="1" customFormat="1" ht="29" customHeight="1" spans="2:12">
      <c r="B391" s="20" t="str">
        <f t="shared" si="84"/>
        <v>231</v>
      </c>
      <c r="C391" s="21" t="str">
        <f>C390</f>
        <v>03</v>
      </c>
      <c r="D391" s="21" t="s">
        <v>17</v>
      </c>
      <c r="E391" s="22"/>
      <c r="F391" s="23"/>
      <c r="G391" s="24" t="s">
        <v>368</v>
      </c>
      <c r="H391" s="25">
        <v>-49004</v>
      </c>
      <c r="I391" s="33">
        <v>0</v>
      </c>
      <c r="J391" s="33">
        <v>-49004</v>
      </c>
      <c r="K391" s="33">
        <v>0</v>
      </c>
      <c r="L391" s="33">
        <v>0</v>
      </c>
    </row>
    <row r="392" s="1" customFormat="1" ht="29" customHeight="1" spans="2:12">
      <c r="B392" s="44">
        <v>232</v>
      </c>
      <c r="C392" s="37"/>
      <c r="D392" s="21"/>
      <c r="E392" s="22" t="s">
        <v>369</v>
      </c>
      <c r="F392" s="23"/>
      <c r="G392" s="24"/>
      <c r="H392" s="25">
        <v>5</v>
      </c>
      <c r="I392" s="33">
        <v>5</v>
      </c>
      <c r="J392" s="33">
        <v>0</v>
      </c>
      <c r="K392" s="33">
        <v>0</v>
      </c>
      <c r="L392" s="33">
        <v>0</v>
      </c>
    </row>
    <row r="393" s="1" customFormat="1" ht="29" customHeight="1" spans="2:12">
      <c r="B393" s="44">
        <f t="shared" si="84"/>
        <v>232</v>
      </c>
      <c r="C393" s="37" t="s">
        <v>28</v>
      </c>
      <c r="D393" s="21"/>
      <c r="E393" s="22"/>
      <c r="F393" s="23" t="s">
        <v>370</v>
      </c>
      <c r="G393" s="24"/>
      <c r="H393" s="25">
        <v>5</v>
      </c>
      <c r="I393" s="33">
        <v>5</v>
      </c>
      <c r="J393" s="33">
        <v>0</v>
      </c>
      <c r="K393" s="33">
        <v>0</v>
      </c>
      <c r="L393" s="33">
        <v>0</v>
      </c>
    </row>
    <row r="394" s="1" customFormat="1" ht="29" customHeight="1" spans="2:12">
      <c r="B394" s="44">
        <f t="shared" si="84"/>
        <v>232</v>
      </c>
      <c r="C394" s="37" t="str">
        <f>C393</f>
        <v>03</v>
      </c>
      <c r="D394" s="21" t="s">
        <v>17</v>
      </c>
      <c r="E394" s="22"/>
      <c r="F394" s="23"/>
      <c r="G394" s="24" t="s">
        <v>371</v>
      </c>
      <c r="H394" s="25">
        <v>5</v>
      </c>
      <c r="I394" s="33">
        <v>5</v>
      </c>
      <c r="J394" s="33">
        <v>0</v>
      </c>
      <c r="K394" s="33">
        <v>0</v>
      </c>
      <c r="L394" s="33">
        <v>0</v>
      </c>
    </row>
    <row r="395" s="1" customFormat="1" ht="29" customHeight="1" spans="2:12">
      <c r="B395" s="20" t="s">
        <v>14</v>
      </c>
      <c r="C395" s="21"/>
      <c r="D395" s="21"/>
      <c r="E395" s="22"/>
      <c r="F395" s="23"/>
      <c r="G395" s="24"/>
      <c r="H395" s="25">
        <v>-30050</v>
      </c>
      <c r="I395" s="33">
        <v>117421.5618316</v>
      </c>
      <c r="J395" s="33">
        <v>-147471.5618316</v>
      </c>
      <c r="K395" s="33">
        <v>175129.445102</v>
      </c>
      <c r="L395" s="33">
        <v>-175129.445102</v>
      </c>
    </row>
  </sheetData>
  <autoFilter ref="B6:L395">
    <extLst/>
  </autoFilter>
  <mergeCells count="11">
    <mergeCell ref="B1:L1"/>
    <mergeCell ref="B2:L2"/>
    <mergeCell ref="B3:D3"/>
    <mergeCell ref="I3:L3"/>
    <mergeCell ref="I4:J4"/>
    <mergeCell ref="K4:L4"/>
    <mergeCell ref="B4:B5"/>
    <mergeCell ref="C4:C5"/>
    <mergeCell ref="D4:D5"/>
    <mergeCell ref="H3:H5"/>
    <mergeCell ref="E3:G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N46"/>
  <sheetViews>
    <sheetView tabSelected="1" workbookViewId="0">
      <pane ySplit="6" topLeftCell="A11" activePane="bottomLeft" state="frozen"/>
      <selection/>
      <selection pane="bottomLeft" activeCell="K17" sqref="K17"/>
    </sheetView>
  </sheetViews>
  <sheetFormatPr defaultColWidth="9" defaultRowHeight="29" customHeight="1"/>
  <cols>
    <col min="1" max="1" width="9" style="9"/>
    <col min="2" max="4" width="8" style="9" customWidth="1"/>
    <col min="5" max="6" width="6.375" style="10" customWidth="1"/>
    <col min="7" max="7" width="45" style="10" customWidth="1"/>
    <col min="8" max="12" width="20.875" style="11" customWidth="1"/>
    <col min="13" max="16384" width="9" style="9"/>
  </cols>
  <sheetData>
    <row r="1" customHeight="1" spans="2:12">
      <c r="B1" s="6" t="s">
        <v>372</v>
      </c>
      <c r="C1" s="6"/>
      <c r="D1" s="6"/>
      <c r="E1" s="7"/>
      <c r="F1" s="7"/>
      <c r="G1" s="7"/>
      <c r="H1" s="8"/>
      <c r="I1" s="8"/>
      <c r="J1" s="8"/>
      <c r="K1" s="8"/>
      <c r="L1" s="8"/>
    </row>
    <row r="2" customHeight="1" spans="2:2">
      <c r="B2" s="9" t="s">
        <v>1</v>
      </c>
    </row>
    <row r="3" customHeight="1" spans="2:12">
      <c r="B3" s="13" t="s">
        <v>2</v>
      </c>
      <c r="C3" s="13"/>
      <c r="D3" s="13"/>
      <c r="E3" s="15" t="s">
        <v>2</v>
      </c>
      <c r="F3" s="15"/>
      <c r="G3" s="15"/>
      <c r="H3" s="16" t="s">
        <v>3</v>
      </c>
      <c r="I3" s="38" t="s">
        <v>4</v>
      </c>
      <c r="J3" s="39"/>
      <c r="K3" s="39"/>
      <c r="L3" s="40"/>
    </row>
    <row r="4" customHeight="1" spans="2:12">
      <c r="B4" s="13" t="s">
        <v>5</v>
      </c>
      <c r="C4" s="13" t="s">
        <v>6</v>
      </c>
      <c r="D4" s="13" t="s">
        <v>7</v>
      </c>
      <c r="E4" s="15"/>
      <c r="F4" s="15"/>
      <c r="G4" s="15"/>
      <c r="H4" s="16"/>
      <c r="I4" s="16" t="s">
        <v>8</v>
      </c>
      <c r="J4" s="16"/>
      <c r="K4" s="16" t="s">
        <v>9</v>
      </c>
      <c r="L4" s="16"/>
    </row>
    <row r="5" customHeight="1" spans="2:12">
      <c r="B5" s="13"/>
      <c r="C5" s="13"/>
      <c r="D5" s="13"/>
      <c r="E5" s="15"/>
      <c r="F5" s="15"/>
      <c r="G5" s="15"/>
      <c r="H5" s="16"/>
      <c r="I5" s="16" t="s">
        <v>10</v>
      </c>
      <c r="J5" s="16" t="s">
        <v>11</v>
      </c>
      <c r="K5" s="16" t="s">
        <v>12</v>
      </c>
      <c r="L5" s="16" t="s">
        <v>13</v>
      </c>
    </row>
    <row r="6" customHeight="1" spans="2:12">
      <c r="B6" s="13" t="s">
        <v>14</v>
      </c>
      <c r="C6" s="13"/>
      <c r="D6" s="13"/>
      <c r="E6" s="17"/>
      <c r="F6" s="18"/>
      <c r="G6" s="19"/>
      <c r="H6" s="16">
        <f>I6+J6+K6+L6</f>
        <v>-80100</v>
      </c>
      <c r="I6" s="16">
        <f t="shared" ref="I6:L6" si="0">I7+I13+I27+I33+I36+I39+I43</f>
        <v>517748.032198</v>
      </c>
      <c r="J6" s="16">
        <f t="shared" si="0"/>
        <v>-597848.032198</v>
      </c>
      <c r="K6" s="16">
        <f t="shared" si="0"/>
        <v>63109.111025</v>
      </c>
      <c r="L6" s="16">
        <f t="shared" si="0"/>
        <v>-63109.111025</v>
      </c>
    </row>
    <row r="7" customHeight="1" spans="2:12">
      <c r="B7" s="21" t="s">
        <v>173</v>
      </c>
      <c r="C7" s="21"/>
      <c r="D7" s="21"/>
      <c r="E7" s="34" t="s">
        <v>174</v>
      </c>
      <c r="F7" s="35"/>
      <c r="G7" s="36"/>
      <c r="H7" s="25">
        <v>15.146315</v>
      </c>
      <c r="I7" s="25">
        <v>15.146315</v>
      </c>
      <c r="J7" s="25">
        <v>0</v>
      </c>
      <c r="K7" s="25">
        <v>0</v>
      </c>
      <c r="L7" s="25">
        <v>0</v>
      </c>
    </row>
    <row r="8" customHeight="1" spans="2:12">
      <c r="B8" s="21" t="str">
        <f t="shared" ref="B8:B12" si="1">B7</f>
        <v>208</v>
      </c>
      <c r="C8" s="21" t="s">
        <v>373</v>
      </c>
      <c r="D8" s="21"/>
      <c r="E8" s="34"/>
      <c r="F8" s="35" t="s">
        <v>374</v>
      </c>
      <c r="G8" s="36"/>
      <c r="H8" s="25">
        <v>5.94</v>
      </c>
      <c r="I8" s="25">
        <v>5.94</v>
      </c>
      <c r="J8" s="25">
        <v>0</v>
      </c>
      <c r="K8" s="25">
        <v>0</v>
      </c>
      <c r="L8" s="25">
        <v>0</v>
      </c>
    </row>
    <row r="9" customHeight="1" spans="2:12">
      <c r="B9" s="21" t="str">
        <f t="shared" si="1"/>
        <v>208</v>
      </c>
      <c r="C9" s="21" t="str">
        <f t="shared" ref="C9:C13" si="2">C8</f>
        <v>22</v>
      </c>
      <c r="D9" s="21" t="s">
        <v>17</v>
      </c>
      <c r="E9" s="34"/>
      <c r="F9" s="35"/>
      <c r="G9" s="36" t="s">
        <v>375</v>
      </c>
      <c r="H9" s="25">
        <v>5.94</v>
      </c>
      <c r="I9" s="25">
        <v>5.94</v>
      </c>
      <c r="J9" s="25">
        <v>0</v>
      </c>
      <c r="K9" s="25">
        <v>0</v>
      </c>
      <c r="L9" s="25">
        <v>0</v>
      </c>
    </row>
    <row r="10" customHeight="1" spans="2:12">
      <c r="B10" s="21" t="str">
        <f t="shared" si="1"/>
        <v>208</v>
      </c>
      <c r="C10" s="21" t="s">
        <v>376</v>
      </c>
      <c r="D10" s="21"/>
      <c r="E10" s="34"/>
      <c r="F10" s="35" t="s">
        <v>377</v>
      </c>
      <c r="G10" s="36"/>
      <c r="H10" s="25">
        <v>9.206315</v>
      </c>
      <c r="I10" s="25">
        <v>9.206315</v>
      </c>
      <c r="J10" s="25">
        <v>0</v>
      </c>
      <c r="K10" s="25">
        <v>0</v>
      </c>
      <c r="L10" s="25">
        <v>0</v>
      </c>
    </row>
    <row r="11" customHeight="1" spans="2:12">
      <c r="B11" s="21" t="str">
        <f t="shared" si="1"/>
        <v>208</v>
      </c>
      <c r="C11" s="21" t="str">
        <f t="shared" si="2"/>
        <v>23</v>
      </c>
      <c r="D11" s="21" t="s">
        <v>17</v>
      </c>
      <c r="E11" s="34"/>
      <c r="F11" s="35"/>
      <c r="G11" s="36" t="s">
        <v>378</v>
      </c>
      <c r="H11" s="25">
        <v>2.189012</v>
      </c>
      <c r="I11" s="25">
        <v>2.189012</v>
      </c>
      <c r="J11" s="25">
        <v>0</v>
      </c>
      <c r="K11" s="25">
        <v>0</v>
      </c>
      <c r="L11" s="25">
        <v>0</v>
      </c>
    </row>
    <row r="12" customHeight="1" spans="2:12">
      <c r="B12" s="21" t="str">
        <f t="shared" si="1"/>
        <v>208</v>
      </c>
      <c r="C12" s="21" t="str">
        <f t="shared" si="2"/>
        <v>23</v>
      </c>
      <c r="D12" s="21" t="s">
        <v>24</v>
      </c>
      <c r="E12" s="34"/>
      <c r="F12" s="35"/>
      <c r="G12" s="36" t="s">
        <v>379</v>
      </c>
      <c r="H12" s="25">
        <v>7.017303</v>
      </c>
      <c r="I12" s="25">
        <v>7.017303</v>
      </c>
      <c r="J12" s="25">
        <v>0</v>
      </c>
      <c r="K12" s="25">
        <v>0</v>
      </c>
      <c r="L12" s="25">
        <v>0</v>
      </c>
    </row>
    <row r="13" customHeight="1" spans="2:12">
      <c r="B13" s="21" t="s">
        <v>268</v>
      </c>
      <c r="C13" s="21"/>
      <c r="D13" s="21"/>
      <c r="E13" s="34" t="s">
        <v>269</v>
      </c>
      <c r="F13" s="35"/>
      <c r="G13" s="36"/>
      <c r="H13" s="25">
        <f>I13+J13+K13+L13</f>
        <v>-198875.562046</v>
      </c>
      <c r="I13" s="25">
        <f>I14+I22+I25</f>
        <v>137147.332383</v>
      </c>
      <c r="J13" s="25">
        <f t="shared" ref="I13:L13" si="3">J14+J22+J25</f>
        <v>-338416.026948</v>
      </c>
      <c r="K13" s="25">
        <f t="shared" si="3"/>
        <v>62069.026475</v>
      </c>
      <c r="L13" s="25">
        <f t="shared" si="3"/>
        <v>-59675.893956</v>
      </c>
    </row>
    <row r="14" s="9" customFormat="1" customHeight="1" spans="2:12">
      <c r="B14" s="21" t="str">
        <f t="shared" ref="B14:B26" si="4">B13</f>
        <v>212</v>
      </c>
      <c r="C14" s="21" t="s">
        <v>30</v>
      </c>
      <c r="D14" s="21"/>
      <c r="E14" s="34"/>
      <c r="F14" s="35" t="s">
        <v>380</v>
      </c>
      <c r="G14" s="36"/>
      <c r="H14" s="25">
        <f>I14+J14+K14+L14</f>
        <v>-225798.168135</v>
      </c>
      <c r="I14" s="25">
        <f t="shared" ref="I14:L14" si="5">SUM(I15:I21)</f>
        <v>116274.263093</v>
      </c>
      <c r="J14" s="25">
        <f t="shared" si="5"/>
        <v>-335366.515023</v>
      </c>
      <c r="K14" s="25">
        <f t="shared" si="5"/>
        <v>45063.151008</v>
      </c>
      <c r="L14" s="25">
        <f t="shared" si="5"/>
        <v>-51769.067213</v>
      </c>
    </row>
    <row r="15" customHeight="1" spans="2:12">
      <c r="B15" s="21" t="str">
        <f t="shared" si="4"/>
        <v>212</v>
      </c>
      <c r="C15" s="21" t="str">
        <f t="shared" ref="C15:C21" si="6">C14</f>
        <v>08</v>
      </c>
      <c r="D15" s="21" t="s">
        <v>17</v>
      </c>
      <c r="E15" s="34"/>
      <c r="F15" s="35"/>
      <c r="G15" s="36" t="s">
        <v>381</v>
      </c>
      <c r="H15" s="25">
        <v>-14503.62094</v>
      </c>
      <c r="I15" s="25">
        <v>0</v>
      </c>
      <c r="J15" s="25">
        <f>-7234.983-200000</f>
        <v>-207234.983</v>
      </c>
      <c r="K15" s="25">
        <v>5027.608198</v>
      </c>
      <c r="L15" s="25">
        <v>-12296.246138</v>
      </c>
    </row>
    <row r="16" customHeight="1" spans="2:12">
      <c r="B16" s="21" t="str">
        <f t="shared" si="4"/>
        <v>212</v>
      </c>
      <c r="C16" s="21" t="str">
        <f t="shared" si="6"/>
        <v>08</v>
      </c>
      <c r="D16" s="21" t="s">
        <v>20</v>
      </c>
      <c r="E16" s="34"/>
      <c r="F16" s="35"/>
      <c r="G16" s="36" t="s">
        <v>382</v>
      </c>
      <c r="H16" s="25">
        <v>-102.465872</v>
      </c>
      <c r="I16" s="25">
        <v>0</v>
      </c>
      <c r="J16" s="25">
        <v>-102.465872</v>
      </c>
      <c r="K16" s="25">
        <v>0</v>
      </c>
      <c r="L16" s="25">
        <v>0</v>
      </c>
    </row>
    <row r="17" customHeight="1" spans="2:12">
      <c r="B17" s="21" t="str">
        <f t="shared" si="4"/>
        <v>212</v>
      </c>
      <c r="C17" s="21" t="str">
        <f t="shared" si="6"/>
        <v>08</v>
      </c>
      <c r="D17" s="21" t="s">
        <v>22</v>
      </c>
      <c r="E17" s="34"/>
      <c r="F17" s="35"/>
      <c r="G17" s="36" t="s">
        <v>383</v>
      </c>
      <c r="H17" s="25">
        <v>-6252.772049</v>
      </c>
      <c r="I17" s="25">
        <v>0</v>
      </c>
      <c r="J17" s="25">
        <v>-5752.289447</v>
      </c>
      <c r="K17" s="25">
        <v>3692.484749</v>
      </c>
      <c r="L17" s="25">
        <v>-4192.967351</v>
      </c>
    </row>
    <row r="18" s="9" customFormat="1" customHeight="1" spans="2:12">
      <c r="B18" s="21" t="str">
        <f t="shared" si="4"/>
        <v>212</v>
      </c>
      <c r="C18" s="21" t="str">
        <f t="shared" si="6"/>
        <v>08</v>
      </c>
      <c r="D18" s="21" t="s">
        <v>38</v>
      </c>
      <c r="E18" s="34"/>
      <c r="F18" s="35"/>
      <c r="G18" s="36" t="s">
        <v>384</v>
      </c>
      <c r="H18" s="25">
        <v>15015.81</v>
      </c>
      <c r="I18" s="25">
        <v>15015.81</v>
      </c>
      <c r="J18" s="25">
        <v>0</v>
      </c>
      <c r="K18" s="25">
        <v>0</v>
      </c>
      <c r="L18" s="25">
        <v>0</v>
      </c>
    </row>
    <row r="19" s="9" customFormat="1" customHeight="1" spans="2:12">
      <c r="B19" s="21" t="str">
        <f t="shared" si="4"/>
        <v>212</v>
      </c>
      <c r="C19" s="21" t="str">
        <f t="shared" si="6"/>
        <v>08</v>
      </c>
      <c r="D19" s="21" t="s">
        <v>49</v>
      </c>
      <c r="E19" s="34"/>
      <c r="F19" s="35"/>
      <c r="G19" s="36" t="s">
        <v>385</v>
      </c>
      <c r="H19" s="25">
        <v>-2026</v>
      </c>
      <c r="I19" s="25">
        <v>0</v>
      </c>
      <c r="J19" s="25">
        <v>-2031</v>
      </c>
      <c r="K19" s="25">
        <v>5</v>
      </c>
      <c r="L19" s="25">
        <v>0</v>
      </c>
    </row>
    <row r="20" customHeight="1" spans="2:12">
      <c r="B20" s="21" t="str">
        <f t="shared" si="4"/>
        <v>212</v>
      </c>
      <c r="C20" s="21" t="str">
        <f t="shared" si="6"/>
        <v>08</v>
      </c>
      <c r="D20" s="21" t="s">
        <v>55</v>
      </c>
      <c r="E20" s="34"/>
      <c r="F20" s="35"/>
      <c r="G20" s="36" t="s">
        <v>386</v>
      </c>
      <c r="H20" s="25">
        <v>0</v>
      </c>
      <c r="I20" s="25">
        <v>0</v>
      </c>
      <c r="J20" s="25">
        <v>0</v>
      </c>
      <c r="K20" s="25">
        <v>91.82</v>
      </c>
      <c r="L20" s="25">
        <v>-91.82</v>
      </c>
    </row>
    <row r="21" customHeight="1" spans="2:12">
      <c r="B21" s="21" t="str">
        <f t="shared" si="4"/>
        <v>212</v>
      </c>
      <c r="C21" s="21" t="str">
        <f t="shared" si="6"/>
        <v>08</v>
      </c>
      <c r="D21" s="21" t="s">
        <v>24</v>
      </c>
      <c r="E21" s="34"/>
      <c r="F21" s="35"/>
      <c r="G21" s="36" t="s">
        <v>387</v>
      </c>
      <c r="H21" s="25">
        <f>I21+J21+K21+L21</f>
        <v>-17929.119274</v>
      </c>
      <c r="I21" s="25">
        <f>201498.453093-100000-240</f>
        <v>101258.453093</v>
      </c>
      <c r="J21" s="25">
        <v>-120245.776704</v>
      </c>
      <c r="K21" s="25">
        <v>36246.238061</v>
      </c>
      <c r="L21" s="25">
        <v>-35188.033724</v>
      </c>
    </row>
    <row r="22" customHeight="1" spans="2:12">
      <c r="B22" s="21" t="str">
        <f t="shared" si="4"/>
        <v>212</v>
      </c>
      <c r="C22" s="21" t="s">
        <v>52</v>
      </c>
      <c r="D22" s="21"/>
      <c r="E22" s="34"/>
      <c r="F22" s="35" t="s">
        <v>388</v>
      </c>
      <c r="G22" s="36"/>
      <c r="H22" s="25">
        <f>I22+J22+K22+L22</f>
        <v>-3133.942635</v>
      </c>
      <c r="I22" s="25">
        <f>I23+I24</f>
        <v>873.06929</v>
      </c>
      <c r="J22" s="25">
        <f>J23+J24</f>
        <v>-3049.511925</v>
      </c>
      <c r="K22" s="25">
        <f t="shared" ref="I22:L22" si="7">K23+K24</f>
        <v>6111.326743</v>
      </c>
      <c r="L22" s="25">
        <f t="shared" si="7"/>
        <v>-7068.826743</v>
      </c>
    </row>
    <row r="23" customHeight="1" spans="2:12">
      <c r="B23" s="21" t="str">
        <f t="shared" si="4"/>
        <v>212</v>
      </c>
      <c r="C23" s="21" t="str">
        <f t="shared" ref="C23:C27" si="8">C22</f>
        <v>13</v>
      </c>
      <c r="D23" s="21" t="s">
        <v>20</v>
      </c>
      <c r="E23" s="34"/>
      <c r="F23" s="35"/>
      <c r="G23" s="36" t="s">
        <v>389</v>
      </c>
      <c r="H23" s="25">
        <f>I23+J23+K23+L23</f>
        <v>669.602</v>
      </c>
      <c r="I23" s="25">
        <v>859</v>
      </c>
      <c r="J23" s="25">
        <v>0</v>
      </c>
      <c r="K23" s="25">
        <v>212.531825</v>
      </c>
      <c r="L23" s="25">
        <v>-401.929825</v>
      </c>
    </row>
    <row r="24" customHeight="1" spans="2:12">
      <c r="B24" s="21" t="str">
        <f t="shared" si="4"/>
        <v>212</v>
      </c>
      <c r="C24" s="21" t="str">
        <f t="shared" si="8"/>
        <v>13</v>
      </c>
      <c r="D24" s="21" t="s">
        <v>24</v>
      </c>
      <c r="E24" s="34"/>
      <c r="F24" s="35"/>
      <c r="G24" s="36" t="s">
        <v>390</v>
      </c>
      <c r="H24" s="25">
        <v>-3923.544635</v>
      </c>
      <c r="I24" s="25">
        <v>14.06929</v>
      </c>
      <c r="J24" s="25">
        <f>-3169.511925+120</f>
        <v>-3049.511925</v>
      </c>
      <c r="K24" s="25">
        <v>5898.794918</v>
      </c>
      <c r="L24" s="25">
        <v>-6666.896918</v>
      </c>
    </row>
    <row r="25" customHeight="1" spans="2:12">
      <c r="B25" s="21" t="str">
        <f t="shared" si="4"/>
        <v>212</v>
      </c>
      <c r="C25" s="21" t="s">
        <v>55</v>
      </c>
      <c r="D25" s="21"/>
      <c r="E25" s="34"/>
      <c r="F25" s="35" t="s">
        <v>391</v>
      </c>
      <c r="G25" s="36"/>
      <c r="H25" s="25">
        <v>30056.548724</v>
      </c>
      <c r="I25" s="25">
        <v>20000</v>
      </c>
      <c r="J25" s="25">
        <v>0</v>
      </c>
      <c r="K25" s="25">
        <v>10894.548724</v>
      </c>
      <c r="L25" s="25">
        <v>-838</v>
      </c>
    </row>
    <row r="26" customHeight="1" spans="2:12">
      <c r="B26" s="21" t="str">
        <f t="shared" si="4"/>
        <v>212</v>
      </c>
      <c r="C26" s="21" t="str">
        <f t="shared" si="8"/>
        <v>14</v>
      </c>
      <c r="D26" s="21" t="s">
        <v>17</v>
      </c>
      <c r="E26" s="34"/>
      <c r="F26" s="35"/>
      <c r="G26" s="36" t="s">
        <v>392</v>
      </c>
      <c r="H26" s="25">
        <v>30056.548724</v>
      </c>
      <c r="I26" s="25">
        <v>20000</v>
      </c>
      <c r="J26" s="25">
        <v>0</v>
      </c>
      <c r="K26" s="25">
        <v>10894.548724</v>
      </c>
      <c r="L26" s="25">
        <v>-838</v>
      </c>
    </row>
    <row r="27" customHeight="1" spans="2:12">
      <c r="B27" s="21" t="s">
        <v>351</v>
      </c>
      <c r="C27" s="21"/>
      <c r="D27" s="21"/>
      <c r="E27" s="34" t="s">
        <v>352</v>
      </c>
      <c r="F27" s="35"/>
      <c r="G27" s="36"/>
      <c r="H27" s="25">
        <v>370024.54825</v>
      </c>
      <c r="I27" s="25">
        <v>370029.5535</v>
      </c>
      <c r="J27" s="25">
        <v>-5.00525</v>
      </c>
      <c r="K27" s="25">
        <v>1040.08455</v>
      </c>
      <c r="L27" s="25">
        <v>-1040.08455</v>
      </c>
    </row>
    <row r="28" customHeight="1" spans="2:12">
      <c r="B28" s="21" t="str">
        <f t="shared" ref="B28:B32" si="9">B27</f>
        <v>229</v>
      </c>
      <c r="C28" s="21" t="s">
        <v>22</v>
      </c>
      <c r="D28" s="21"/>
      <c r="E28" s="34"/>
      <c r="F28" s="35" t="s">
        <v>393</v>
      </c>
      <c r="G28" s="36"/>
      <c r="H28" s="25">
        <v>369900</v>
      </c>
      <c r="I28" s="25">
        <v>369900</v>
      </c>
      <c r="J28" s="25">
        <v>0</v>
      </c>
      <c r="K28" s="25">
        <v>0</v>
      </c>
      <c r="L28" s="25">
        <v>0</v>
      </c>
    </row>
    <row r="29" customHeight="1" spans="2:12">
      <c r="B29" s="21" t="str">
        <f t="shared" si="9"/>
        <v>229</v>
      </c>
      <c r="C29" s="21" t="str">
        <f t="shared" ref="C29:C33" si="10">C28</f>
        <v>04</v>
      </c>
      <c r="D29" s="21" t="s">
        <v>20</v>
      </c>
      <c r="E29" s="34"/>
      <c r="F29" s="35"/>
      <c r="G29" s="36" t="s">
        <v>394</v>
      </c>
      <c r="H29" s="25">
        <v>369900</v>
      </c>
      <c r="I29" s="25">
        <v>369900</v>
      </c>
      <c r="J29" s="25">
        <v>0</v>
      </c>
      <c r="K29" s="25">
        <v>0</v>
      </c>
      <c r="L29" s="25">
        <v>0</v>
      </c>
    </row>
    <row r="30" customHeight="1" spans="2:12">
      <c r="B30" s="21" t="str">
        <f t="shared" si="9"/>
        <v>229</v>
      </c>
      <c r="C30" s="21" t="s">
        <v>395</v>
      </c>
      <c r="D30" s="21"/>
      <c r="E30" s="34"/>
      <c r="F30" s="35" t="s">
        <v>396</v>
      </c>
      <c r="G30" s="36"/>
      <c r="H30" s="25">
        <v>124.54825</v>
      </c>
      <c r="I30" s="25">
        <v>129.5535</v>
      </c>
      <c r="J30" s="25">
        <v>-5.00525</v>
      </c>
      <c r="K30" s="25">
        <v>1040.08455</v>
      </c>
      <c r="L30" s="25">
        <v>-1040.08455</v>
      </c>
    </row>
    <row r="31" customHeight="1" spans="2:12">
      <c r="B31" s="21" t="str">
        <f t="shared" si="9"/>
        <v>229</v>
      </c>
      <c r="C31" s="21" t="str">
        <f t="shared" si="10"/>
        <v>60</v>
      </c>
      <c r="D31" s="21" t="s">
        <v>20</v>
      </c>
      <c r="E31" s="34"/>
      <c r="F31" s="35"/>
      <c r="G31" s="36" t="s">
        <v>397</v>
      </c>
      <c r="H31" s="25">
        <v>124.54825</v>
      </c>
      <c r="I31" s="25">
        <v>129.5535</v>
      </c>
      <c r="J31" s="25">
        <v>-5.00525</v>
      </c>
      <c r="K31" s="25">
        <v>864.88455</v>
      </c>
      <c r="L31" s="25">
        <v>-864.88455</v>
      </c>
    </row>
    <row r="32" customHeight="1" spans="2:12">
      <c r="B32" s="21" t="str">
        <f t="shared" si="9"/>
        <v>229</v>
      </c>
      <c r="C32" s="21" t="str">
        <f t="shared" si="10"/>
        <v>60</v>
      </c>
      <c r="D32" s="21" t="s">
        <v>28</v>
      </c>
      <c r="E32" s="34"/>
      <c r="F32" s="35"/>
      <c r="G32" s="36" t="s">
        <v>398</v>
      </c>
      <c r="H32" s="25">
        <v>0</v>
      </c>
      <c r="I32" s="25">
        <v>0</v>
      </c>
      <c r="J32" s="25">
        <v>0</v>
      </c>
      <c r="K32" s="25">
        <v>175.2</v>
      </c>
      <c r="L32" s="25">
        <v>-175.2</v>
      </c>
    </row>
    <row r="33" customHeight="1" spans="2:12">
      <c r="B33" s="21" t="s">
        <v>354</v>
      </c>
      <c r="C33" s="21"/>
      <c r="D33" s="21"/>
      <c r="E33" s="34" t="s">
        <v>355</v>
      </c>
      <c r="F33" s="35"/>
      <c r="G33" s="36"/>
      <c r="H33" s="25">
        <v>-2393.132519</v>
      </c>
      <c r="I33" s="25">
        <v>0</v>
      </c>
      <c r="J33" s="25">
        <v>0</v>
      </c>
      <c r="K33" s="25">
        <v>0</v>
      </c>
      <c r="L33" s="25">
        <v>-2393.132519</v>
      </c>
    </row>
    <row r="34" customHeight="1" spans="2:12">
      <c r="B34" s="21" t="str">
        <f t="shared" ref="B34:B38" si="11">B33</f>
        <v>230</v>
      </c>
      <c r="C34" s="21" t="s">
        <v>22</v>
      </c>
      <c r="D34" s="21"/>
      <c r="E34" s="34"/>
      <c r="F34" s="35" t="s">
        <v>399</v>
      </c>
      <c r="G34" s="36"/>
      <c r="H34" s="25">
        <v>-2393.132519</v>
      </c>
      <c r="I34" s="25">
        <v>0</v>
      </c>
      <c r="J34" s="25">
        <v>0</v>
      </c>
      <c r="K34" s="25">
        <v>0</v>
      </c>
      <c r="L34" s="25">
        <v>-2393.132519</v>
      </c>
    </row>
    <row r="35" customHeight="1" spans="2:12">
      <c r="B35" s="21" t="str">
        <f t="shared" si="11"/>
        <v>230</v>
      </c>
      <c r="C35" s="21" t="str">
        <f t="shared" ref="C35:C39" si="12">C34</f>
        <v>04</v>
      </c>
      <c r="D35" s="21" t="s">
        <v>30</v>
      </c>
      <c r="E35" s="34"/>
      <c r="F35" s="35"/>
      <c r="G35" s="36" t="s">
        <v>400</v>
      </c>
      <c r="H35" s="25">
        <v>-2393.132519</v>
      </c>
      <c r="I35" s="25">
        <v>0</v>
      </c>
      <c r="J35" s="25">
        <v>0</v>
      </c>
      <c r="K35" s="25">
        <v>0</v>
      </c>
      <c r="L35" s="25">
        <v>-2393.132519</v>
      </c>
    </row>
    <row r="36" customHeight="1" spans="2:12">
      <c r="B36" s="21" t="s">
        <v>365</v>
      </c>
      <c r="C36" s="21"/>
      <c r="D36" s="21"/>
      <c r="E36" s="34" t="s">
        <v>366</v>
      </c>
      <c r="F36" s="35"/>
      <c r="G36" s="36"/>
      <c r="H36" s="25">
        <v>-259427</v>
      </c>
      <c r="I36" s="25">
        <v>0</v>
      </c>
      <c r="J36" s="25">
        <v>-259427</v>
      </c>
      <c r="K36" s="25">
        <v>0</v>
      </c>
      <c r="L36" s="25">
        <v>0</v>
      </c>
    </row>
    <row r="37" customHeight="1" spans="2:14">
      <c r="B37" s="21" t="str">
        <f t="shared" si="11"/>
        <v>231</v>
      </c>
      <c r="C37" s="21" t="s">
        <v>22</v>
      </c>
      <c r="D37" s="21"/>
      <c r="E37" s="34"/>
      <c r="F37" s="35" t="s">
        <v>401</v>
      </c>
      <c r="G37" s="36"/>
      <c r="H37" s="25">
        <v>-259427</v>
      </c>
      <c r="I37" s="25">
        <v>0</v>
      </c>
      <c r="J37" s="25">
        <v>-259427</v>
      </c>
      <c r="K37" s="25">
        <v>0</v>
      </c>
      <c r="L37" s="25">
        <v>0</v>
      </c>
      <c r="M37" s="9">
        <v>2330411</v>
      </c>
      <c r="N37" s="9" t="s">
        <v>402</v>
      </c>
    </row>
    <row r="38" customHeight="1" spans="2:12">
      <c r="B38" s="21" t="str">
        <f t="shared" si="11"/>
        <v>231</v>
      </c>
      <c r="C38" s="21" t="str">
        <f t="shared" si="12"/>
        <v>04</v>
      </c>
      <c r="D38" s="21" t="s">
        <v>49</v>
      </c>
      <c r="E38" s="34"/>
      <c r="F38" s="35"/>
      <c r="G38" s="36" t="s">
        <v>403</v>
      </c>
      <c r="H38" s="25">
        <v>-259427</v>
      </c>
      <c r="I38" s="25">
        <v>0</v>
      </c>
      <c r="J38" s="25">
        <v>-259427</v>
      </c>
      <c r="K38" s="25">
        <v>0</v>
      </c>
      <c r="L38" s="25">
        <v>0</v>
      </c>
    </row>
    <row r="39" customHeight="1" spans="2:12">
      <c r="B39" s="21" t="s">
        <v>404</v>
      </c>
      <c r="C39" s="21"/>
      <c r="D39" s="21"/>
      <c r="E39" s="34" t="s">
        <v>369</v>
      </c>
      <c r="F39" s="35"/>
      <c r="G39" s="36"/>
      <c r="H39" s="25">
        <v>10436</v>
      </c>
      <c r="I39" s="25">
        <v>10436</v>
      </c>
      <c r="J39" s="25">
        <v>0</v>
      </c>
      <c r="K39" s="25">
        <v>0</v>
      </c>
      <c r="L39" s="25">
        <v>0</v>
      </c>
    </row>
    <row r="40" customHeight="1" spans="2:12">
      <c r="B40" s="21" t="str">
        <f t="shared" ref="B40:B45" si="13">B39</f>
        <v>232</v>
      </c>
      <c r="C40" s="21" t="s">
        <v>22</v>
      </c>
      <c r="D40" s="21"/>
      <c r="E40" s="34"/>
      <c r="F40" s="35" t="s">
        <v>405</v>
      </c>
      <c r="G40" s="36"/>
      <c r="H40" s="25">
        <v>10436</v>
      </c>
      <c r="I40" s="25">
        <v>10436</v>
      </c>
      <c r="J40" s="25">
        <v>0</v>
      </c>
      <c r="K40" s="25">
        <v>0</v>
      </c>
      <c r="L40" s="25">
        <v>0</v>
      </c>
    </row>
    <row r="41" customHeight="1" spans="2:12">
      <c r="B41" s="21" t="str">
        <f t="shared" si="13"/>
        <v>232</v>
      </c>
      <c r="C41" s="21" t="str">
        <f t="shared" ref="C41:C45" si="14">C40</f>
        <v>04</v>
      </c>
      <c r="D41" s="21" t="s">
        <v>49</v>
      </c>
      <c r="E41" s="34"/>
      <c r="F41" s="35"/>
      <c r="G41" s="36" t="s">
        <v>406</v>
      </c>
      <c r="H41" s="25">
        <v>4181</v>
      </c>
      <c r="I41" s="25">
        <v>4181</v>
      </c>
      <c r="J41" s="25">
        <v>0</v>
      </c>
      <c r="K41" s="25">
        <v>0</v>
      </c>
      <c r="L41" s="25">
        <v>0</v>
      </c>
    </row>
    <row r="42" customHeight="1" spans="2:12">
      <c r="B42" s="21" t="str">
        <f t="shared" si="13"/>
        <v>232</v>
      </c>
      <c r="C42" s="21" t="str">
        <f t="shared" si="14"/>
        <v>04</v>
      </c>
      <c r="D42" s="21" t="s">
        <v>407</v>
      </c>
      <c r="E42" s="34"/>
      <c r="F42" s="35"/>
      <c r="G42" s="36" t="s">
        <v>408</v>
      </c>
      <c r="H42" s="25">
        <v>6255</v>
      </c>
      <c r="I42" s="25">
        <v>6255</v>
      </c>
      <c r="J42" s="25">
        <v>0</v>
      </c>
      <c r="K42" s="25">
        <v>0</v>
      </c>
      <c r="L42" s="25">
        <v>0</v>
      </c>
    </row>
    <row r="43" customHeight="1" spans="2:12">
      <c r="B43" s="37">
        <v>233</v>
      </c>
      <c r="C43" s="21"/>
      <c r="D43" s="21"/>
      <c r="E43" s="34" t="s">
        <v>409</v>
      </c>
      <c r="F43" s="35"/>
      <c r="G43" s="36"/>
      <c r="H43" s="25">
        <f t="shared" ref="H43:H46" si="15">I43+J43+K43+L43</f>
        <v>120</v>
      </c>
      <c r="I43" s="25">
        <f t="shared" ref="I43:L43" si="16">I44</f>
        <v>120</v>
      </c>
      <c r="J43" s="25">
        <f t="shared" si="16"/>
        <v>0</v>
      </c>
      <c r="K43" s="25">
        <f t="shared" si="16"/>
        <v>0</v>
      </c>
      <c r="L43" s="25">
        <f t="shared" si="16"/>
        <v>0</v>
      </c>
    </row>
    <row r="44" customHeight="1" spans="2:12">
      <c r="B44" s="37">
        <f t="shared" ref="B44:B46" si="17">B43</f>
        <v>233</v>
      </c>
      <c r="C44" s="21" t="s">
        <v>22</v>
      </c>
      <c r="D44" s="21"/>
      <c r="E44" s="34"/>
      <c r="F44" s="35" t="s">
        <v>410</v>
      </c>
      <c r="G44" s="36"/>
      <c r="H44" s="25">
        <f t="shared" si="15"/>
        <v>120</v>
      </c>
      <c r="I44" s="25">
        <f t="shared" ref="I44:L44" si="18">I45+I46</f>
        <v>120</v>
      </c>
      <c r="J44" s="25">
        <f t="shared" si="18"/>
        <v>0</v>
      </c>
      <c r="K44" s="25">
        <f t="shared" si="18"/>
        <v>0</v>
      </c>
      <c r="L44" s="25">
        <f t="shared" si="18"/>
        <v>0</v>
      </c>
    </row>
    <row r="45" customHeight="1" spans="2:12">
      <c r="B45" s="37">
        <f t="shared" si="17"/>
        <v>233</v>
      </c>
      <c r="C45" s="21" t="str">
        <f>C44</f>
        <v>04</v>
      </c>
      <c r="D45" s="21" t="s">
        <v>49</v>
      </c>
      <c r="E45" s="34"/>
      <c r="F45" s="35"/>
      <c r="G45" s="36" t="s">
        <v>402</v>
      </c>
      <c r="H45" s="25">
        <f t="shared" si="15"/>
        <v>20</v>
      </c>
      <c r="I45" s="25">
        <v>20</v>
      </c>
      <c r="J45" s="25">
        <v>0</v>
      </c>
      <c r="K45" s="25">
        <v>0</v>
      </c>
      <c r="L45" s="25">
        <v>0</v>
      </c>
    </row>
    <row r="46" customHeight="1" spans="2:12">
      <c r="B46" s="37">
        <f t="shared" si="17"/>
        <v>233</v>
      </c>
      <c r="C46" s="21" t="str">
        <f>C45</f>
        <v>04</v>
      </c>
      <c r="D46" s="21" t="s">
        <v>407</v>
      </c>
      <c r="E46" s="34"/>
      <c r="F46" s="35"/>
      <c r="G46" s="36" t="s">
        <v>411</v>
      </c>
      <c r="H46" s="25">
        <f t="shared" si="15"/>
        <v>100</v>
      </c>
      <c r="I46" s="25">
        <v>100</v>
      </c>
      <c r="J46" s="25">
        <v>0</v>
      </c>
      <c r="K46" s="25">
        <v>0</v>
      </c>
      <c r="L46" s="25">
        <v>0</v>
      </c>
    </row>
  </sheetData>
  <autoFilter ref="B5:L46">
    <extLst/>
  </autoFilter>
  <mergeCells count="11">
    <mergeCell ref="B1:L1"/>
    <mergeCell ref="B2:L2"/>
    <mergeCell ref="B3:D3"/>
    <mergeCell ref="I3:L3"/>
    <mergeCell ref="I4:J4"/>
    <mergeCell ref="K4:L4"/>
    <mergeCell ref="B4:B5"/>
    <mergeCell ref="C4:C5"/>
    <mergeCell ref="D4:D5"/>
    <mergeCell ref="H3:H5"/>
    <mergeCell ref="E3:G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27"/>
  <sheetViews>
    <sheetView workbookViewId="0">
      <pane ySplit="6" topLeftCell="A10" activePane="bottomLeft" state="frozen"/>
      <selection/>
      <selection pane="bottomLeft" activeCell="G18" sqref="G18"/>
    </sheetView>
  </sheetViews>
  <sheetFormatPr defaultColWidth="9" defaultRowHeight="13.5"/>
  <cols>
    <col min="5" max="6" width="4.75" style="3" customWidth="1"/>
    <col min="7" max="7" width="19.625" style="3" customWidth="1"/>
    <col min="8" max="8" width="15.375" style="4" customWidth="1"/>
    <col min="9" max="12" width="15.375" customWidth="1"/>
  </cols>
  <sheetData>
    <row r="1" s="1" customFormat="1" ht="29" customHeight="1" spans="2:12">
      <c r="B1" s="5" t="s">
        <v>412</v>
      </c>
      <c r="C1" s="6"/>
      <c r="D1" s="6"/>
      <c r="E1" s="7"/>
      <c r="F1" s="7"/>
      <c r="G1" s="7"/>
      <c r="H1" s="8"/>
      <c r="I1" s="27"/>
      <c r="J1" s="27"/>
      <c r="K1" s="27"/>
      <c r="L1" s="27"/>
    </row>
    <row r="2" s="1" customFormat="1" ht="29" customHeight="1" spans="2:12">
      <c r="B2" s="1" t="s">
        <v>1</v>
      </c>
      <c r="C2" s="9"/>
      <c r="D2" s="9"/>
      <c r="E2" s="10"/>
      <c r="F2" s="10"/>
      <c r="G2" s="10"/>
      <c r="H2" s="11"/>
      <c r="I2" s="28"/>
      <c r="J2" s="28"/>
      <c r="K2" s="28"/>
      <c r="L2" s="28"/>
    </row>
    <row r="3" s="1" customFormat="1" ht="29" customHeight="1" spans="2:12">
      <c r="B3" s="12" t="s">
        <v>2</v>
      </c>
      <c r="C3" s="13"/>
      <c r="D3" s="13"/>
      <c r="E3" s="14" t="s">
        <v>2</v>
      </c>
      <c r="F3" s="14"/>
      <c r="G3" s="15"/>
      <c r="H3" s="16" t="s">
        <v>3</v>
      </c>
      <c r="I3" s="29" t="s">
        <v>4</v>
      </c>
      <c r="J3" s="30"/>
      <c r="K3" s="30"/>
      <c r="L3" s="31"/>
    </row>
    <row r="4" s="1" customFormat="1" ht="29" customHeight="1" spans="2:12">
      <c r="B4" s="12" t="s">
        <v>5</v>
      </c>
      <c r="C4" s="13" t="s">
        <v>6</v>
      </c>
      <c r="D4" s="13" t="s">
        <v>7</v>
      </c>
      <c r="E4" s="14"/>
      <c r="F4" s="14"/>
      <c r="G4" s="15"/>
      <c r="H4" s="16"/>
      <c r="I4" s="32" t="s">
        <v>8</v>
      </c>
      <c r="J4" s="32"/>
      <c r="K4" s="32" t="s">
        <v>9</v>
      </c>
      <c r="L4" s="32"/>
    </row>
    <row r="5" s="1" customFormat="1" ht="29" customHeight="1" spans="2:12">
      <c r="B5" s="12"/>
      <c r="C5" s="13"/>
      <c r="D5" s="13"/>
      <c r="E5" s="14"/>
      <c r="F5" s="14"/>
      <c r="G5" s="15"/>
      <c r="H5" s="16"/>
      <c r="I5" s="32" t="s">
        <v>10</v>
      </c>
      <c r="J5" s="32" t="s">
        <v>11</v>
      </c>
      <c r="K5" s="32" t="s">
        <v>12</v>
      </c>
      <c r="L5" s="32" t="s">
        <v>13</v>
      </c>
    </row>
    <row r="6" s="2" customFormat="1" ht="29" customHeight="1" spans="2:12">
      <c r="B6" s="12" t="s">
        <v>14</v>
      </c>
      <c r="C6" s="13"/>
      <c r="D6" s="13"/>
      <c r="E6" s="17"/>
      <c r="F6" s="18"/>
      <c r="G6" s="19"/>
      <c r="H6" s="16">
        <f>I6+J6+K6+L6</f>
        <v>-106.890904</v>
      </c>
      <c r="I6" s="32">
        <f t="shared" ref="I6:L6" si="0">I7+I10+I25</f>
        <v>73.299095</v>
      </c>
      <c r="J6" s="32">
        <f t="shared" si="0"/>
        <v>-180.189999</v>
      </c>
      <c r="K6" s="32">
        <f t="shared" si="0"/>
        <v>29.204489</v>
      </c>
      <c r="L6" s="32">
        <f t="shared" si="0"/>
        <v>-29.204489</v>
      </c>
    </row>
    <row r="7" s="1" customFormat="1" ht="29" customHeight="1" spans="2:12">
      <c r="B7" s="20" t="s">
        <v>15</v>
      </c>
      <c r="C7" s="21"/>
      <c r="D7" s="21"/>
      <c r="E7" s="22" t="s">
        <v>16</v>
      </c>
      <c r="F7" s="23"/>
      <c r="G7" s="24"/>
      <c r="H7" s="25">
        <v>0</v>
      </c>
      <c r="I7" s="33">
        <v>0</v>
      </c>
      <c r="J7" s="33">
        <v>0</v>
      </c>
      <c r="K7" s="33">
        <v>0</v>
      </c>
      <c r="L7" s="33">
        <v>0</v>
      </c>
    </row>
    <row r="8" s="1" customFormat="1" ht="29" customHeight="1" spans="2:12">
      <c r="B8" s="20" t="str">
        <f t="shared" ref="B8:B24" si="1">B7</f>
        <v>201</v>
      </c>
      <c r="C8" s="21" t="s">
        <v>38</v>
      </c>
      <c r="D8" s="21"/>
      <c r="E8" s="22"/>
      <c r="F8" s="23" t="s">
        <v>43</v>
      </c>
      <c r="G8" s="24"/>
      <c r="H8" s="25">
        <v>0</v>
      </c>
      <c r="I8" s="33">
        <v>0</v>
      </c>
      <c r="J8" s="33">
        <v>0</v>
      </c>
      <c r="K8" s="33">
        <v>0</v>
      </c>
      <c r="L8" s="33">
        <v>0</v>
      </c>
    </row>
    <row r="9" s="1" customFormat="1" ht="29" customHeight="1" spans="2:12">
      <c r="B9" s="20" t="str">
        <f t="shared" si="1"/>
        <v>201</v>
      </c>
      <c r="C9" s="21" t="str">
        <f>C8</f>
        <v>06</v>
      </c>
      <c r="D9" s="21" t="s">
        <v>24</v>
      </c>
      <c r="E9" s="22"/>
      <c r="F9" s="23"/>
      <c r="G9" s="24" t="s">
        <v>44</v>
      </c>
      <c r="H9" s="25">
        <v>0</v>
      </c>
      <c r="I9" s="33">
        <v>0</v>
      </c>
      <c r="J9" s="33">
        <v>0</v>
      </c>
      <c r="K9" s="33">
        <v>0</v>
      </c>
      <c r="L9" s="33">
        <v>0</v>
      </c>
    </row>
    <row r="10" s="1" customFormat="1" ht="29" customHeight="1" spans="2:12">
      <c r="B10" s="20" t="s">
        <v>114</v>
      </c>
      <c r="C10" s="21"/>
      <c r="D10" s="21"/>
      <c r="E10" s="22" t="s">
        <v>115</v>
      </c>
      <c r="F10" s="23"/>
      <c r="G10" s="24"/>
      <c r="H10" s="25">
        <v>-91.890904</v>
      </c>
      <c r="I10" s="33">
        <v>73.299095</v>
      </c>
      <c r="J10" s="33">
        <v>-165.189999</v>
      </c>
      <c r="K10" s="33">
        <v>29.204489</v>
      </c>
      <c r="L10" s="33">
        <v>-29.204489</v>
      </c>
    </row>
    <row r="11" s="1" customFormat="1" ht="29" customHeight="1" spans="2:12">
      <c r="B11" s="20" t="str">
        <f t="shared" si="1"/>
        <v>205</v>
      </c>
      <c r="C11" s="21" t="s">
        <v>20</v>
      </c>
      <c r="D11" s="21"/>
      <c r="E11" s="22"/>
      <c r="F11" s="23" t="s">
        <v>118</v>
      </c>
      <c r="G11" s="24"/>
      <c r="H11" s="25">
        <v>-14.090904</v>
      </c>
      <c r="I11" s="33">
        <v>73.299095</v>
      </c>
      <c r="J11" s="33">
        <v>-87.389999</v>
      </c>
      <c r="K11" s="33">
        <v>9.197779</v>
      </c>
      <c r="L11" s="33">
        <v>-9.197779</v>
      </c>
    </row>
    <row r="12" s="1" customFormat="1" ht="29" customHeight="1" spans="2:12">
      <c r="B12" s="20" t="str">
        <f t="shared" si="1"/>
        <v>205</v>
      </c>
      <c r="C12" s="21" t="s">
        <v>38</v>
      </c>
      <c r="D12" s="21" t="s">
        <v>17</v>
      </c>
      <c r="E12" s="22"/>
      <c r="F12" s="23"/>
      <c r="G12" s="24" t="s">
        <v>119</v>
      </c>
      <c r="H12" s="25">
        <v>-22.514999</v>
      </c>
      <c r="I12" s="33">
        <v>64.875</v>
      </c>
      <c r="J12" s="33">
        <v>-87.389999</v>
      </c>
      <c r="K12" s="33">
        <v>4.197779</v>
      </c>
      <c r="L12" s="33">
        <v>-4.197779</v>
      </c>
    </row>
    <row r="13" s="1" customFormat="1" ht="29" customHeight="1" spans="2:12">
      <c r="B13" s="20" t="str">
        <f t="shared" si="1"/>
        <v>205</v>
      </c>
      <c r="C13" s="21" t="s">
        <v>38</v>
      </c>
      <c r="D13" s="21" t="s">
        <v>28</v>
      </c>
      <c r="E13" s="22"/>
      <c r="F13" s="23"/>
      <c r="G13" s="24" t="s">
        <v>121</v>
      </c>
      <c r="H13" s="25">
        <v>0</v>
      </c>
      <c r="I13" s="33">
        <v>0</v>
      </c>
      <c r="J13" s="33">
        <v>0</v>
      </c>
      <c r="K13" s="33">
        <v>0</v>
      </c>
      <c r="L13" s="33">
        <v>0</v>
      </c>
    </row>
    <row r="14" s="1" customFormat="1" ht="29" customHeight="1" spans="2:12">
      <c r="B14" s="20" t="str">
        <f t="shared" si="1"/>
        <v>205</v>
      </c>
      <c r="C14" s="21" t="s">
        <v>38</v>
      </c>
      <c r="D14" s="21" t="s">
        <v>22</v>
      </c>
      <c r="E14" s="22"/>
      <c r="F14" s="23"/>
      <c r="G14" s="24" t="s">
        <v>122</v>
      </c>
      <c r="H14" s="25">
        <v>0</v>
      </c>
      <c r="I14" s="33">
        <v>0</v>
      </c>
      <c r="J14" s="33">
        <v>0</v>
      </c>
      <c r="K14" s="33">
        <v>5</v>
      </c>
      <c r="L14" s="33">
        <v>-5</v>
      </c>
    </row>
    <row r="15" s="1" customFormat="1" ht="29" customHeight="1" spans="2:12">
      <c r="B15" s="20" t="str">
        <f t="shared" si="1"/>
        <v>205</v>
      </c>
      <c r="C15" s="21" t="s">
        <v>38</v>
      </c>
      <c r="D15" s="21" t="s">
        <v>24</v>
      </c>
      <c r="E15" s="22"/>
      <c r="F15" s="23"/>
      <c r="G15" s="24" t="s">
        <v>124</v>
      </c>
      <c r="H15" s="25">
        <v>8.424095</v>
      </c>
      <c r="I15" s="33">
        <v>8.424095</v>
      </c>
      <c r="J15" s="33">
        <v>0</v>
      </c>
      <c r="K15" s="33">
        <v>0</v>
      </c>
      <c r="L15" s="33">
        <v>0</v>
      </c>
    </row>
    <row r="16" s="1" customFormat="1" ht="29" customHeight="1" spans="2:12">
      <c r="B16" s="20" t="str">
        <f t="shared" si="1"/>
        <v>205</v>
      </c>
      <c r="C16" s="21" t="s">
        <v>28</v>
      </c>
      <c r="D16" s="21"/>
      <c r="E16" s="22"/>
      <c r="F16" s="23" t="s">
        <v>125</v>
      </c>
      <c r="G16" s="24"/>
      <c r="H16" s="25">
        <v>-20</v>
      </c>
      <c r="I16" s="33">
        <v>0</v>
      </c>
      <c r="J16" s="33">
        <v>-20</v>
      </c>
      <c r="K16" s="33">
        <v>5.24921</v>
      </c>
      <c r="L16" s="33">
        <v>-5.24921</v>
      </c>
    </row>
    <row r="17" s="1" customFormat="1" ht="29" customHeight="1" spans="2:12">
      <c r="B17" s="20" t="str">
        <f t="shared" si="1"/>
        <v>205</v>
      </c>
      <c r="C17" s="21" t="s">
        <v>38</v>
      </c>
      <c r="D17" s="21" t="s">
        <v>20</v>
      </c>
      <c r="E17" s="22"/>
      <c r="F17" s="23"/>
      <c r="G17" s="24" t="s">
        <v>127</v>
      </c>
      <c r="H17" s="25">
        <v>-20</v>
      </c>
      <c r="I17" s="33">
        <v>0</v>
      </c>
      <c r="J17" s="33">
        <v>-20</v>
      </c>
      <c r="K17" s="33">
        <v>5.24921</v>
      </c>
      <c r="L17" s="33">
        <v>-5.24921</v>
      </c>
    </row>
    <row r="18" s="1" customFormat="1" ht="29" customHeight="1" spans="2:12">
      <c r="B18" s="20" t="str">
        <f t="shared" si="1"/>
        <v>205</v>
      </c>
      <c r="C18" s="21" t="s">
        <v>22</v>
      </c>
      <c r="D18" s="21"/>
      <c r="E18" s="22"/>
      <c r="F18" s="23" t="s">
        <v>128</v>
      </c>
      <c r="G18" s="24"/>
      <c r="H18" s="25">
        <v>-52.8</v>
      </c>
      <c r="I18" s="33">
        <v>0</v>
      </c>
      <c r="J18" s="33">
        <v>-52.8</v>
      </c>
      <c r="K18" s="33">
        <v>14.7575</v>
      </c>
      <c r="L18" s="33">
        <v>-14.7575</v>
      </c>
    </row>
    <row r="19" s="1" customFormat="1" ht="29" customHeight="1" spans="2:12">
      <c r="B19" s="20" t="str">
        <f t="shared" si="1"/>
        <v>205</v>
      </c>
      <c r="C19" s="21" t="s">
        <v>38</v>
      </c>
      <c r="D19" s="21" t="s">
        <v>22</v>
      </c>
      <c r="E19" s="22"/>
      <c r="F19" s="23"/>
      <c r="G19" s="24" t="s">
        <v>129</v>
      </c>
      <c r="H19" s="25">
        <v>-52.8</v>
      </c>
      <c r="I19" s="33">
        <v>0</v>
      </c>
      <c r="J19" s="33">
        <v>-52.8</v>
      </c>
      <c r="K19" s="33">
        <v>14.7575</v>
      </c>
      <c r="L19" s="33">
        <v>-14.7575</v>
      </c>
    </row>
    <row r="20" s="1" customFormat="1" ht="29" customHeight="1" spans="2:12">
      <c r="B20" s="20" t="str">
        <f t="shared" si="1"/>
        <v>205</v>
      </c>
      <c r="C20" s="21" t="s">
        <v>40</v>
      </c>
      <c r="D20" s="21"/>
      <c r="E20" s="22"/>
      <c r="F20" s="26" t="s">
        <v>133</v>
      </c>
      <c r="G20" s="24"/>
      <c r="H20" s="25">
        <v>0</v>
      </c>
      <c r="I20" s="33">
        <v>0</v>
      </c>
      <c r="J20" s="33">
        <v>0</v>
      </c>
      <c r="K20" s="33">
        <v>0</v>
      </c>
      <c r="L20" s="33">
        <v>0</v>
      </c>
    </row>
    <row r="21" s="1" customFormat="1" ht="29" customHeight="1" spans="2:12">
      <c r="B21" s="20" t="str">
        <f t="shared" si="1"/>
        <v>205</v>
      </c>
      <c r="C21" s="21" t="s">
        <v>38</v>
      </c>
      <c r="D21" s="21" t="s">
        <v>17</v>
      </c>
      <c r="E21" s="22"/>
      <c r="F21" s="23"/>
      <c r="G21" s="24" t="s">
        <v>134</v>
      </c>
      <c r="H21" s="25">
        <v>0</v>
      </c>
      <c r="I21" s="33">
        <v>0</v>
      </c>
      <c r="J21" s="33">
        <v>0</v>
      </c>
      <c r="K21" s="33">
        <v>0</v>
      </c>
      <c r="L21" s="33">
        <v>0</v>
      </c>
    </row>
    <row r="22" s="1" customFormat="1" ht="29" customHeight="1" spans="2:12">
      <c r="B22" s="20" t="str">
        <f t="shared" si="1"/>
        <v>205</v>
      </c>
      <c r="C22" s="21" t="s">
        <v>30</v>
      </c>
      <c r="D22" s="21"/>
      <c r="E22" s="22"/>
      <c r="F22" s="23" t="s">
        <v>136</v>
      </c>
      <c r="G22" s="24"/>
      <c r="H22" s="25">
        <v>-5</v>
      </c>
      <c r="I22" s="33">
        <v>0</v>
      </c>
      <c r="J22" s="33">
        <v>-5</v>
      </c>
      <c r="K22" s="33">
        <v>0</v>
      </c>
      <c r="L22" s="33">
        <v>0</v>
      </c>
    </row>
    <row r="23" s="1" customFormat="1" ht="29" customHeight="1" spans="2:12">
      <c r="B23" s="20" t="str">
        <f t="shared" si="1"/>
        <v>205</v>
      </c>
      <c r="C23" s="21" t="s">
        <v>38</v>
      </c>
      <c r="D23" s="21" t="s">
        <v>17</v>
      </c>
      <c r="E23" s="22"/>
      <c r="F23" s="23"/>
      <c r="G23" s="24" t="s">
        <v>137</v>
      </c>
      <c r="H23" s="25">
        <v>0</v>
      </c>
      <c r="I23" s="33">
        <v>0</v>
      </c>
      <c r="J23" s="33">
        <v>0</v>
      </c>
      <c r="K23" s="33">
        <v>0</v>
      </c>
      <c r="L23" s="33">
        <v>0</v>
      </c>
    </row>
    <row r="24" s="1" customFormat="1" ht="29" customHeight="1" spans="2:12">
      <c r="B24" s="20" t="str">
        <f t="shared" si="1"/>
        <v>205</v>
      </c>
      <c r="C24" s="21" t="s">
        <v>38</v>
      </c>
      <c r="D24" s="21" t="s">
        <v>20</v>
      </c>
      <c r="E24" s="22"/>
      <c r="F24" s="23"/>
      <c r="G24" s="24" t="s">
        <v>138</v>
      </c>
      <c r="H24" s="25">
        <v>-5</v>
      </c>
      <c r="I24" s="33">
        <v>0</v>
      </c>
      <c r="J24" s="33">
        <v>-5</v>
      </c>
      <c r="K24" s="33">
        <v>0</v>
      </c>
      <c r="L24" s="33">
        <v>0</v>
      </c>
    </row>
    <row r="25" s="1" customFormat="1" ht="29" customHeight="1" spans="2:12">
      <c r="B25" s="20" t="s">
        <v>154</v>
      </c>
      <c r="C25" s="21"/>
      <c r="D25" s="21"/>
      <c r="E25" s="22"/>
      <c r="F25" s="23" t="s">
        <v>155</v>
      </c>
      <c r="G25" s="24"/>
      <c r="H25" s="25">
        <v>-15</v>
      </c>
      <c r="I25" s="33">
        <v>0</v>
      </c>
      <c r="J25" s="33">
        <v>-15</v>
      </c>
      <c r="K25" s="33">
        <v>0</v>
      </c>
      <c r="L25" s="33">
        <v>0</v>
      </c>
    </row>
    <row r="26" s="1" customFormat="1" ht="29" customHeight="1" spans="2:12">
      <c r="B26" s="20" t="str">
        <f>B25</f>
        <v>207</v>
      </c>
      <c r="C26" s="21" t="s">
        <v>28</v>
      </c>
      <c r="D26" s="21"/>
      <c r="E26" s="22"/>
      <c r="F26" s="23" t="s">
        <v>167</v>
      </c>
      <c r="G26" s="24"/>
      <c r="H26" s="25">
        <v>-15</v>
      </c>
      <c r="I26" s="33">
        <v>0</v>
      </c>
      <c r="J26" s="33">
        <v>-15</v>
      </c>
      <c r="K26" s="33">
        <v>0</v>
      </c>
      <c r="L26" s="33">
        <v>0</v>
      </c>
    </row>
    <row r="27" s="1" customFormat="1" ht="29" customHeight="1" spans="2:12">
      <c r="B27" s="20" t="str">
        <f>B26</f>
        <v>207</v>
      </c>
      <c r="C27" s="21" t="s">
        <v>38</v>
      </c>
      <c r="D27" s="21" t="s">
        <v>17</v>
      </c>
      <c r="E27" s="22"/>
      <c r="F27" s="23"/>
      <c r="G27" s="24" t="s">
        <v>19</v>
      </c>
      <c r="H27" s="25">
        <v>-15</v>
      </c>
      <c r="I27" s="33">
        <v>0</v>
      </c>
      <c r="J27" s="33">
        <v>-15</v>
      </c>
      <c r="K27" s="33">
        <v>0</v>
      </c>
      <c r="L27" s="33">
        <v>0</v>
      </c>
    </row>
  </sheetData>
  <autoFilter ref="B6:M27">
    <extLst/>
  </autoFilter>
  <mergeCells count="11">
    <mergeCell ref="B1:L1"/>
    <mergeCell ref="B2:L2"/>
    <mergeCell ref="B3:D3"/>
    <mergeCell ref="I3:L3"/>
    <mergeCell ref="I4:J4"/>
    <mergeCell ref="K4:L4"/>
    <mergeCell ref="B4:B5"/>
    <mergeCell ref="C4:C5"/>
    <mergeCell ref="D4:D5"/>
    <mergeCell ref="H3:H5"/>
    <mergeCell ref="E3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一般公共-报人大 </vt:lpstr>
      <vt:lpstr>政府性基金-报人大</vt:lpstr>
      <vt:lpstr>财政专户-报人大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叶玲</dc:creator>
  <cp:lastModifiedBy>何绮怡</cp:lastModifiedBy>
  <dcterms:created xsi:type="dcterms:W3CDTF">2022-06-07T07:05:00Z</dcterms:created>
  <dcterms:modified xsi:type="dcterms:W3CDTF">2022-06-13T02:56:57Z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